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570" windowHeight="8100" activeTab="2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<sst xmlns="http://schemas.openxmlformats.org/spreadsheetml/2006/main" count="791" uniqueCount="199">
  <si>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</si>
  <si>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</si>
  <si>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</si>
  <si>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</si>
  <si>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</si>
  <si>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</si>
  <si>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</si>
  <si>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</si>
  <si>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</si>
  <si>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</si>
  <si>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</si>
  <si>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</si>
  <si>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</si>
  <si>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</si>
  <si>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</si>
  <si>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</si>
  <si>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</si>
  <si>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</si>
  <si>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</si>
  <si>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</si>
  <si>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</si>
  <si>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</si>
  <si>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</si>
  <si>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</si>
  <si>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</si>
  <si>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</si>
  <si>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</si>
  <si>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</si>
  <si>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</si>
  <si>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</si>
  <si>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</si>
  <si>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</si>
  <si>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</si>
  <si>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</si>
  <si>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</si>
  <si>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</si>
  <si>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</si>
  <si>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</si>
  <si>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</si>
  <si>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</si>
  <si>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</si>
  <si>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</si>
  <si>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</si>
  <si>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</si>
  <si>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</si>
  <si>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</si>
  <si>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</si>
  <si>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</si>
  <si>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</si>
  <si>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</si>
  <si>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</si>
  <si>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</si>
  <si>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</si>
  <si>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</si>
  <si>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</si>
  <si>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</si>
  <si>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</si>
  <si>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</si>
  <si>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</si>
  <si>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</si>
  <si>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</si>
  <si>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</si>
  <si>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</si>
  <si>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</si>
  <si>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</si>
  <si>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</si>
  <si>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</si>
  <si>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</si>
  <si>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</si>
  <si>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</si>
  <si>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</si>
  <si>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</si>
  <si>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</si>
  <si>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</si>
  <si>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</si>
  <si>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</si>
  <si>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</si>
  <si>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</si>
  <si>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</si>
  <si>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</si>
  <si>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</si>
  <si>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</si>
  <si>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</si>
  <si>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</si>
  <si>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</si>
  <si>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</si>
  <si>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</si>
  <si>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</si>
  <si>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</si>
  <si>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</si>
  <si>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</si>
  <si>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</si>
  <si>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</si>
  <si>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</si>
  <si>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</si>
  <si>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</si>
  <si>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</si>
  <si>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</si>
  <si>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</si>
  <si>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</si>
  <si>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</si>
  <si>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</si>
  <si>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</si>
  <si>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</si>
  <si>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</si>
  <si>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</si>
  <si>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</si>
  <si>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</si>
  <si>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</si>
  <si>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</si>
  <si>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</si>
  <si>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</si>
  <si>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</si>
  <si>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</si>
  <si>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</si>
  <si>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</si>
  <si>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</si>
  <si>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</si>
  <si>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</si>
  <si>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</si>
  <si>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</si>
  <si>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佳隆農畜實業有限公司 電話：05-5863766 傳真：05-5875918</t>
  </si>
  <si>
    <t>材料用量</t>
  </si>
  <si>
    <t>星期一</t>
  </si>
  <si>
    <t>餐數</t>
  </si>
  <si>
    <t>醣類：</t>
  </si>
  <si>
    <t>脂肪：</t>
  </si>
  <si>
    <t>蛋白質：</t>
  </si>
  <si>
    <t>熱量：</t>
  </si>
  <si>
    <t>12/31補修</t>
  </si>
  <si>
    <t>星期二</t>
  </si>
  <si>
    <t>1/1元旦</t>
  </si>
  <si>
    <t>白米飯</t>
  </si>
  <si>
    <t>星期三</t>
    <phoneticPr fontId="3" type="noConversion"/>
  </si>
  <si>
    <t>餐數</t>
    <phoneticPr fontId="3" type="noConversion"/>
  </si>
  <si>
    <t>皮蛋瘦肉粥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</si>
  <si>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</si>
  <si>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</si>
  <si>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</si>
  <si>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</si>
  <si>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皮蛋 　　　　　　12個</t>
  </si>
  <si>
    <t>鹹蛋(粒) 　　　　9個</t>
  </si>
  <si>
    <t>高麗菜(切) 　　　4Kg</t>
  </si>
  <si>
    <t>粗絞肉*溫 　　　1.2Kg</t>
  </si>
  <si>
    <t>蛋 　　　　　　1.2Kg</t>
  </si>
  <si>
    <t>乾香菇絲*兩 　　　1兩</t>
  </si>
  <si>
    <t>芹菜珠 　　　　0.1Kg</t>
  </si>
  <si>
    <t>大水煎包</t>
  </si>
  <si>
    <t>蛋白質：</t>
    <phoneticPr fontId="3" type="noConversion"/>
  </si>
  <si>
    <t>星期四</t>
    <phoneticPr fontId="3" type="noConversion"/>
  </si>
  <si>
    <t>海味花枝排</t>
  </si>
  <si>
    <t>醣類：</t>
    <phoneticPr fontId="3" type="noConversion"/>
  </si>
  <si>
    <t>花枝排(60*源) 　83片</t>
  </si>
  <si>
    <t>肉絲炒瓜</t>
  </si>
  <si>
    <t>扁蒲(切條) 　　　7Kg</t>
  </si>
  <si>
    <t>肉絲*溫 　　　　0.7Kg</t>
  </si>
  <si>
    <t>紅蘿蔔絲 　　　0.3Kg</t>
  </si>
  <si>
    <t>蒜末 　　　　　0.1Kg</t>
  </si>
  <si>
    <t>蒜燙美生菜</t>
  </si>
  <si>
    <t>結球萵苣(美生菜切) 6.5Kg</t>
  </si>
  <si>
    <t>味噌貢丸蛋湯</t>
  </si>
  <si>
    <t>蛋 　　　　　　　1Kg</t>
  </si>
  <si>
    <t>味噌(KG) 　　　0.8Kg</t>
  </si>
  <si>
    <t>貢丸片 　　　　0.8Kg</t>
  </si>
  <si>
    <t>蕃茄(三粒)</t>
  </si>
  <si>
    <t>星期五</t>
    <phoneticPr fontId="3" type="noConversion"/>
  </si>
  <si>
    <t>日式佃煮</t>
  </si>
  <si>
    <t>白蘿蔔中丁 　　　3Kg</t>
  </si>
  <si>
    <t>小黑輪條 　　　2.5Kg</t>
  </si>
  <si>
    <t>豆干(切角) 　　　1Kg</t>
  </si>
  <si>
    <t>海帶結 　　　　0.5Kg</t>
  </si>
  <si>
    <t>薑片 　　　　　0.1Kg</t>
  </si>
  <si>
    <t>紅蘿蔔炒蛋</t>
  </si>
  <si>
    <t>紅蘿蔔絲 　　　　4Kg</t>
  </si>
  <si>
    <t>蛋 　　　　　　3.5Kg</t>
  </si>
  <si>
    <t>炒高麗菜</t>
  </si>
  <si>
    <t>高麗菜(切片) 　　7Kg</t>
  </si>
  <si>
    <t>薑絲 　　　　　0.1Kg</t>
  </si>
  <si>
    <t>紅茶粉圓</t>
  </si>
  <si>
    <t>粉圓 　　　　　2.5Kg</t>
  </si>
  <si>
    <t>紅茶茶包 　　　　2包</t>
  </si>
  <si>
    <t>0.0 g</t>
    <phoneticPr fontId="3" type="noConversion"/>
  </si>
  <si>
    <t>0.0 g</t>
    <phoneticPr fontId="3" type="noConversion"/>
  </si>
  <si>
    <t>0大卡</t>
    <phoneticPr fontId="3" type="noConversion"/>
  </si>
  <si>
    <t>131.9 g</t>
    <phoneticPr fontId="3" type="noConversion"/>
  </si>
  <si>
    <t>22.5 g</t>
    <phoneticPr fontId="3" type="noConversion"/>
  </si>
  <si>
    <t>20.9 g</t>
    <phoneticPr fontId="3" type="noConversion"/>
  </si>
  <si>
    <t>825大卡</t>
    <phoneticPr fontId="3" type="noConversion"/>
  </si>
  <si>
    <t>106.3 g</t>
    <phoneticPr fontId="3" type="noConversion"/>
  </si>
  <si>
    <t>30.8 g</t>
    <phoneticPr fontId="3" type="noConversion"/>
  </si>
  <si>
    <t>24.0 g</t>
    <phoneticPr fontId="3" type="noConversion"/>
  </si>
  <si>
    <t>797大卡</t>
    <phoneticPr fontId="3" type="noConversion"/>
  </si>
  <si>
    <t>120.9 g</t>
    <phoneticPr fontId="3" type="noConversion"/>
  </si>
  <si>
    <t>23.2 g</t>
    <phoneticPr fontId="3" type="noConversion"/>
  </si>
  <si>
    <t>23.1 g</t>
    <phoneticPr fontId="3" type="noConversion"/>
  </si>
  <si>
    <t>783大卡</t>
    <phoneticPr fontId="3" type="noConversion"/>
  </si>
  <si>
    <t>D04-08 嘉義縣東石鄉龍崗國小 107學年度第1學期第19週午餐午餐食譜設計</t>
    <phoneticPr fontId="3" type="noConversion"/>
  </si>
  <si>
    <t>龍崗小</t>
    <phoneticPr fontId="3" type="noConversion"/>
  </si>
  <si>
    <r>
      <rPr>
        <sz val="12"/>
        <rFont val="細明體"/>
        <family val="3"/>
        <charset val="136"/>
      </rPr>
      <t>熟水煎包</t>
    </r>
    <r>
      <rPr>
        <sz val="12"/>
        <rFont val="Times New Roman"/>
        <family val="1"/>
      </rPr>
      <t>(65</t>
    </r>
    <r>
      <rPr>
        <sz val="12"/>
        <rFont val="細明體"/>
        <family val="3"/>
        <charset val="136"/>
      </rPr>
      <t>欣</t>
    </r>
    <r>
      <rPr>
        <sz val="12"/>
        <rFont val="Times New Roman"/>
        <family val="1"/>
      </rPr>
      <t>) 80</t>
    </r>
    <r>
      <rPr>
        <sz val="12"/>
        <rFont val="細明體"/>
        <family val="3"/>
        <charset val="136"/>
      </rPr>
      <t>個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</si>
</sst>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8"/>
      <name val="細明體"/>
      <family val="3"/>
      <charset val="136"/>
    </font>
    <font>
      <b/>
      <sz val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opLeftCell="A34" workbookViewId="0">
      <selection activeCell="H26" sqref="H26"/>
    </sheetView>
  </sheetViews>
  <sheetFormatPr defaultRowHeight="16.5"/>
  <cols>
    <col min="1" max="1" width="0.75" style="19" customWidth="1"/>
    <col min="2" max="2" width="4.875" style="19" customWidth="1"/>
    <col min="3" max="3" width="4.625" style="19" hidden="1" customWidth="1"/>
    <col min="4" max="4" width="5.125" style="19" customWidth="1"/>
    <col min="5" max="8" width="20.5" style="19" customWidth="1"/>
    <col min="9" max="9" width="5.25" style="19" customWidth="1"/>
    <col min="10" max="10" width="10.625" style="19" customWidth="1"/>
    <col min="11" max="16384" width="9" style="19"/>
  </cols>
  <sheetData>
    <row r="1" spans="2:10" s="1" customFormat="1" ht="32.25">
      <c r="B1" s="230" t="s">
        <v>196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122</v>
      </c>
      <c r="C2" s="31"/>
      <c r="D2" s="22"/>
      <c r="E2" s="22"/>
      <c r="F2" s="22"/>
      <c r="G2" s="22"/>
      <c r="J2" s="23"/>
    </row>
    <row r="3" spans="2:10" s="2" customFormat="1" ht="43.5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19"/>
      <c r="D4" s="223" t="s">
        <v>129</v>
      </c>
      <c r="E4" s="8"/>
      <c r="F4" s="8"/>
      <c r="G4" s="8"/>
      <c r="H4" s="8"/>
      <c r="I4" s="223"/>
      <c r="J4" s="9" t="s">
        <v>125</v>
      </c>
    </row>
    <row r="5" spans="2:10" s="7" customFormat="1" ht="19.5" customHeight="1">
      <c r="B5" s="10" t="s">
        <v>10</v>
      </c>
      <c r="C5" s="220"/>
      <c r="D5" s="223"/>
      <c r="E5" s="32"/>
      <c r="F5" s="29"/>
      <c r="G5" s="29"/>
      <c r="H5" s="29"/>
      <c r="I5" s="223"/>
      <c r="J5" s="11" t="s">
        <v>181</v>
      </c>
    </row>
    <row r="6" spans="2:10" s="7" customFormat="1" ht="19.5" customHeight="1">
      <c r="B6" s="10">
        <v>31</v>
      </c>
      <c r="C6" s="220"/>
      <c r="D6" s="223"/>
      <c r="E6" s="29"/>
      <c r="F6" s="29"/>
      <c r="G6" s="29"/>
      <c r="H6" s="29"/>
      <c r="I6" s="223"/>
      <c r="J6" s="9" t="s">
        <v>126</v>
      </c>
    </row>
    <row r="7" spans="2:10" s="7" customFormat="1" ht="19.5" customHeight="1">
      <c r="B7" s="10" t="s">
        <v>7</v>
      </c>
      <c r="C7" s="220"/>
      <c r="D7" s="223"/>
      <c r="E7" s="29"/>
      <c r="F7" s="32"/>
      <c r="G7" s="32"/>
      <c r="H7" s="32"/>
      <c r="I7" s="223"/>
      <c r="J7" s="12" t="s">
        <v>182</v>
      </c>
    </row>
    <row r="8" spans="2:10" s="7" customFormat="1" ht="19.5" customHeight="1">
      <c r="B8" s="217" t="s">
        <v>123</v>
      </c>
      <c r="C8" s="220"/>
      <c r="D8" s="223"/>
      <c r="E8" s="29"/>
      <c r="F8" s="29"/>
      <c r="G8" s="29"/>
      <c r="H8" s="29"/>
      <c r="I8" s="223"/>
      <c r="J8" s="9" t="s">
        <v>127</v>
      </c>
    </row>
    <row r="9" spans="2:10" s="7" customFormat="1" ht="19.5" customHeight="1">
      <c r="B9" s="217"/>
      <c r="C9" s="221"/>
      <c r="D9" s="223"/>
      <c r="E9" s="29"/>
      <c r="F9" s="29"/>
      <c r="G9" s="29"/>
      <c r="H9" s="29"/>
      <c r="I9" s="223"/>
      <c r="J9" s="12" t="s">
        <v>182</v>
      </c>
    </row>
    <row r="10" spans="2:10" s="7" customFormat="1" ht="19.5">
      <c r="B10" s="218"/>
      <c r="C10" s="14"/>
      <c r="D10" s="223"/>
      <c r="E10" s="29"/>
      <c r="F10" s="29"/>
      <c r="G10" s="29"/>
      <c r="H10" s="29"/>
      <c r="I10" s="223"/>
      <c r="J10" s="9" t="s">
        <v>128</v>
      </c>
    </row>
    <row r="11" spans="2:10" s="7" customFormat="1" ht="19.5">
      <c r="B11" s="13" t="s">
        <v>124</v>
      </c>
      <c r="C11" s="24"/>
      <c r="D11" s="223"/>
      <c r="E11" s="29"/>
      <c r="F11" s="29"/>
      <c r="G11" s="29"/>
      <c r="H11" s="29"/>
      <c r="I11" s="223"/>
      <c r="J11" s="12" t="s">
        <v>183</v>
      </c>
    </row>
    <row r="12" spans="2:10" s="7" customFormat="1" ht="19.5">
      <c r="B12" s="25">
        <v>81</v>
      </c>
      <c r="C12" s="15"/>
      <c r="D12" s="225"/>
      <c r="E12" s="29"/>
      <c r="F12" s="29"/>
      <c r="G12" s="29"/>
      <c r="H12" s="29"/>
      <c r="I12" s="225"/>
      <c r="J12" s="16"/>
    </row>
    <row r="13" spans="2:10" s="7" customFormat="1" ht="19.5">
      <c r="B13" s="10">
        <v>1</v>
      </c>
      <c r="C13" s="219"/>
      <c r="D13" s="222" t="s">
        <v>131</v>
      </c>
      <c r="E13" s="17"/>
      <c r="F13" s="17"/>
      <c r="G13" s="17"/>
      <c r="H13" s="17"/>
      <c r="I13" s="222"/>
      <c r="J13" s="18" t="s">
        <v>125</v>
      </c>
    </row>
    <row r="14" spans="2:10" s="7" customFormat="1" ht="19.5">
      <c r="B14" s="10" t="s">
        <v>6</v>
      </c>
      <c r="C14" s="220"/>
      <c r="D14" s="223"/>
      <c r="E14" s="29"/>
      <c r="F14" s="29"/>
      <c r="G14" s="29"/>
      <c r="H14" s="29"/>
      <c r="I14" s="223"/>
      <c r="J14" s="12" t="s">
        <v>181</v>
      </c>
    </row>
    <row r="15" spans="2:10" s="7" customFormat="1" ht="19.5">
      <c r="B15" s="10">
        <v>1</v>
      </c>
      <c r="C15" s="220"/>
      <c r="D15" s="223"/>
      <c r="E15" s="29"/>
      <c r="F15" s="29"/>
      <c r="G15" s="29"/>
      <c r="H15" s="29"/>
      <c r="I15" s="223"/>
      <c r="J15" s="9" t="s">
        <v>126</v>
      </c>
    </row>
    <row r="16" spans="2:10" s="7" customFormat="1" ht="19.5">
      <c r="B16" s="10" t="s">
        <v>7</v>
      </c>
      <c r="C16" s="220"/>
      <c r="D16" s="223"/>
      <c r="E16" s="29"/>
      <c r="F16" s="29"/>
      <c r="G16" s="29"/>
      <c r="H16" s="29"/>
      <c r="I16" s="223"/>
      <c r="J16" s="12" t="s">
        <v>182</v>
      </c>
    </row>
    <row r="17" spans="2:10" s="7" customFormat="1" ht="19.5">
      <c r="B17" s="217" t="s">
        <v>130</v>
      </c>
      <c r="C17" s="220"/>
      <c r="D17" s="223"/>
      <c r="E17" s="29"/>
      <c r="F17" s="29"/>
      <c r="G17" s="29"/>
      <c r="H17" s="29"/>
      <c r="I17" s="223"/>
      <c r="J17" s="9" t="s">
        <v>127</v>
      </c>
    </row>
    <row r="18" spans="2:10" s="7" customFormat="1" ht="19.5">
      <c r="B18" s="217"/>
      <c r="C18" s="221"/>
      <c r="D18" s="223"/>
      <c r="E18" s="29"/>
      <c r="F18" s="29"/>
      <c r="G18" s="29"/>
      <c r="H18" s="29"/>
      <c r="I18" s="223"/>
      <c r="J18" s="12" t="s">
        <v>182</v>
      </c>
    </row>
    <row r="19" spans="2:10" s="7" customFormat="1" ht="19.5">
      <c r="B19" s="218"/>
      <c r="C19" s="14"/>
      <c r="D19" s="223"/>
      <c r="E19" s="29"/>
      <c r="F19" s="29"/>
      <c r="G19" s="29"/>
      <c r="H19" s="29"/>
      <c r="I19" s="223"/>
      <c r="J19" s="9" t="s">
        <v>128</v>
      </c>
    </row>
    <row r="20" spans="2:10" s="7" customFormat="1" ht="19.5">
      <c r="B20" s="13" t="s">
        <v>124</v>
      </c>
      <c r="C20" s="24"/>
      <c r="D20" s="223"/>
      <c r="E20" s="29"/>
      <c r="F20" s="29"/>
      <c r="G20" s="29"/>
      <c r="H20" s="29"/>
      <c r="I20" s="223"/>
      <c r="J20" s="12" t="s">
        <v>183</v>
      </c>
    </row>
    <row r="21" spans="2:10" s="7" customFormat="1" ht="19.5">
      <c r="B21" s="25">
        <v>81</v>
      </c>
      <c r="C21" s="15"/>
      <c r="D21" s="225"/>
      <c r="E21" s="29"/>
      <c r="F21" s="29"/>
      <c r="G21" s="29"/>
      <c r="H21" s="29"/>
      <c r="I21" s="225"/>
      <c r="J21" s="16"/>
    </row>
    <row r="22" spans="2:10" s="7" customFormat="1" ht="19.5">
      <c r="B22" s="10">
        <v>1</v>
      </c>
      <c r="C22" s="219"/>
      <c r="D22" s="222" t="s">
        <v>132</v>
      </c>
      <c r="E22" s="17" t="s">
        <v>135</v>
      </c>
      <c r="F22" s="17" t="s">
        <v>147</v>
      </c>
      <c r="G22" s="17"/>
      <c r="H22" s="17"/>
      <c r="I22" s="222"/>
      <c r="J22" s="18" t="s">
        <v>136</v>
      </c>
    </row>
    <row r="23" spans="2:10" s="7" customFormat="1" ht="19.5">
      <c r="B23" s="10" t="s">
        <v>6</v>
      </c>
      <c r="C23" s="220"/>
      <c r="D23" s="223"/>
      <c r="E23" s="29" t="s">
        <v>140</v>
      </c>
      <c r="F23" s="29" t="s">
        <v>198</v>
      </c>
      <c r="G23" s="29"/>
      <c r="H23" s="29"/>
      <c r="I23" s="223"/>
      <c r="J23" s="12" t="s">
        <v>184</v>
      </c>
    </row>
    <row r="24" spans="2:10" s="7" customFormat="1" ht="19.5">
      <c r="B24" s="10">
        <v>2</v>
      </c>
      <c r="C24" s="220"/>
      <c r="D24" s="223"/>
      <c r="E24" s="29" t="s">
        <v>141</v>
      </c>
      <c r="F24" s="29"/>
      <c r="G24" s="29"/>
      <c r="H24" s="29"/>
      <c r="I24" s="223"/>
      <c r="J24" s="9" t="s">
        <v>137</v>
      </c>
    </row>
    <row r="25" spans="2:10" s="7" customFormat="1" ht="19.5">
      <c r="B25" s="10" t="s">
        <v>7</v>
      </c>
      <c r="C25" s="220"/>
      <c r="D25" s="223"/>
      <c r="E25" s="29" t="s">
        <v>142</v>
      </c>
      <c r="F25" s="29"/>
      <c r="G25" s="29"/>
      <c r="H25" s="29"/>
      <c r="I25" s="223"/>
      <c r="J25" s="12" t="s">
        <v>185</v>
      </c>
    </row>
    <row r="26" spans="2:10" s="7" customFormat="1" ht="19.5">
      <c r="B26" s="217" t="s">
        <v>133</v>
      </c>
      <c r="C26" s="220"/>
      <c r="D26" s="223"/>
      <c r="E26" s="29" t="s">
        <v>143</v>
      </c>
      <c r="F26" s="29"/>
      <c r="G26" s="29"/>
      <c r="H26" s="29"/>
      <c r="I26" s="223"/>
      <c r="J26" s="9" t="s">
        <v>148</v>
      </c>
    </row>
    <row r="27" spans="2:10" s="7" customFormat="1" ht="19.5">
      <c r="B27" s="217"/>
      <c r="C27" s="221"/>
      <c r="D27" s="223"/>
      <c r="E27" s="29" t="s">
        <v>144</v>
      </c>
      <c r="F27" s="29"/>
      <c r="G27" s="29"/>
      <c r="H27" s="29"/>
      <c r="I27" s="223"/>
      <c r="J27" s="12" t="s">
        <v>186</v>
      </c>
    </row>
    <row r="28" spans="2:10" s="7" customFormat="1" ht="19.5">
      <c r="B28" s="218"/>
      <c r="C28" s="14"/>
      <c r="D28" s="223"/>
      <c r="E28" s="29" t="s">
        <v>145</v>
      </c>
      <c r="F28" s="29"/>
      <c r="G28" s="226" t="s">
        <v>197</v>
      </c>
      <c r="H28" s="29"/>
      <c r="I28" s="223"/>
      <c r="J28" s="9" t="s">
        <v>139</v>
      </c>
    </row>
    <row r="29" spans="2:10" s="7" customFormat="1" ht="19.5">
      <c r="B29" s="13" t="s">
        <v>134</v>
      </c>
      <c r="C29" s="24"/>
      <c r="D29" s="223"/>
      <c r="E29" s="29" t="s">
        <v>146</v>
      </c>
      <c r="F29" s="29"/>
      <c r="G29" s="227"/>
      <c r="H29" s="29"/>
      <c r="I29" s="223"/>
      <c r="J29" s="12" t="s">
        <v>187</v>
      </c>
    </row>
    <row r="30" spans="2:10" s="7" customFormat="1" ht="19.5">
      <c r="B30" s="25">
        <v>81</v>
      </c>
      <c r="C30" s="15"/>
      <c r="D30" s="225"/>
      <c r="E30" s="29"/>
      <c r="F30" s="29"/>
      <c r="G30" s="29"/>
      <c r="H30" s="29"/>
      <c r="I30" s="225"/>
      <c r="J30" s="16"/>
    </row>
    <row r="31" spans="2:10" s="7" customFormat="1" ht="19.5">
      <c r="B31" s="10">
        <v>1</v>
      </c>
      <c r="C31" s="219"/>
      <c r="D31" s="222" t="s">
        <v>132</v>
      </c>
      <c r="E31" s="17" t="s">
        <v>150</v>
      </c>
      <c r="F31" s="17" t="s">
        <v>153</v>
      </c>
      <c r="G31" s="17" t="s">
        <v>158</v>
      </c>
      <c r="H31" s="17" t="s">
        <v>160</v>
      </c>
      <c r="I31" s="222" t="s">
        <v>164</v>
      </c>
      <c r="J31" s="18" t="s">
        <v>151</v>
      </c>
    </row>
    <row r="32" spans="2:10">
      <c r="B32" s="10" t="s">
        <v>6</v>
      </c>
      <c r="C32" s="220"/>
      <c r="D32" s="223"/>
      <c r="E32" s="29" t="s">
        <v>152</v>
      </c>
      <c r="F32" s="29" t="s">
        <v>154</v>
      </c>
      <c r="G32" s="29" t="s">
        <v>159</v>
      </c>
      <c r="H32" s="29" t="s">
        <v>161</v>
      </c>
      <c r="I32" s="223"/>
      <c r="J32" s="12" t="s">
        <v>188</v>
      </c>
    </row>
    <row r="33" spans="2:10">
      <c r="B33" s="10">
        <v>3</v>
      </c>
      <c r="C33" s="220"/>
      <c r="D33" s="223"/>
      <c r="E33" s="29"/>
      <c r="F33" s="29" t="s">
        <v>155</v>
      </c>
      <c r="G33" s="29" t="s">
        <v>157</v>
      </c>
      <c r="H33" s="29" t="s">
        <v>162</v>
      </c>
      <c r="I33" s="223"/>
      <c r="J33" s="9" t="s">
        <v>137</v>
      </c>
    </row>
    <row r="34" spans="2:10">
      <c r="B34" s="10" t="s">
        <v>7</v>
      </c>
      <c r="C34" s="220"/>
      <c r="D34" s="223"/>
      <c r="E34" s="29"/>
      <c r="F34" s="29" t="s">
        <v>156</v>
      </c>
      <c r="G34" s="29"/>
      <c r="H34" s="29" t="s">
        <v>163</v>
      </c>
      <c r="I34" s="223"/>
      <c r="J34" s="12" t="s">
        <v>189</v>
      </c>
    </row>
    <row r="35" spans="2:10">
      <c r="B35" s="217" t="s">
        <v>149</v>
      </c>
      <c r="C35" s="220"/>
      <c r="D35" s="223"/>
      <c r="E35" s="29"/>
      <c r="F35" s="29" t="s">
        <v>157</v>
      </c>
      <c r="G35" s="29"/>
      <c r="H35" s="29"/>
      <c r="I35" s="223"/>
      <c r="J35" s="9" t="s">
        <v>138</v>
      </c>
    </row>
    <row r="36" spans="2:10">
      <c r="B36" s="217"/>
      <c r="C36" s="221"/>
      <c r="D36" s="223"/>
      <c r="E36" s="29"/>
      <c r="F36" s="29"/>
      <c r="G36" s="29"/>
      <c r="H36" s="29"/>
      <c r="I36" s="223"/>
      <c r="J36" s="12" t="s">
        <v>190</v>
      </c>
    </row>
    <row r="37" spans="2:10">
      <c r="B37" s="218"/>
      <c r="C37" s="14"/>
      <c r="D37" s="223"/>
      <c r="E37" s="29"/>
      <c r="F37" s="29"/>
      <c r="G37" s="226" t="s">
        <v>197</v>
      </c>
      <c r="H37" s="29"/>
      <c r="I37" s="223"/>
      <c r="J37" s="9" t="s">
        <v>139</v>
      </c>
    </row>
    <row r="38" spans="2:10">
      <c r="B38" s="13" t="s">
        <v>134</v>
      </c>
      <c r="C38" s="24"/>
      <c r="D38" s="223"/>
      <c r="E38" s="29"/>
      <c r="F38" s="29"/>
      <c r="G38" s="227"/>
      <c r="H38" s="29"/>
      <c r="I38" s="223"/>
      <c r="J38" s="12" t="s">
        <v>191</v>
      </c>
    </row>
    <row r="39" spans="2:10">
      <c r="B39" s="25">
        <v>81</v>
      </c>
      <c r="C39" s="15"/>
      <c r="D39" s="225"/>
      <c r="E39" s="29"/>
      <c r="F39" s="29"/>
      <c r="G39" s="29"/>
      <c r="H39" s="29"/>
      <c r="I39" s="225"/>
      <c r="J39" s="16"/>
    </row>
    <row r="40" spans="2:10" ht="19.5">
      <c r="B40" s="10">
        <v>1</v>
      </c>
      <c r="C40" s="219"/>
      <c r="D40" s="222" t="s">
        <v>132</v>
      </c>
      <c r="E40" s="17" t="s">
        <v>166</v>
      </c>
      <c r="F40" s="17" t="s">
        <v>172</v>
      </c>
      <c r="G40" s="17" t="s">
        <v>175</v>
      </c>
      <c r="H40" s="17" t="s">
        <v>178</v>
      </c>
      <c r="I40" s="222"/>
      <c r="J40" s="18" t="s">
        <v>151</v>
      </c>
    </row>
    <row r="41" spans="2:10">
      <c r="B41" s="10" t="s">
        <v>6</v>
      </c>
      <c r="C41" s="220"/>
      <c r="D41" s="223"/>
      <c r="E41" s="29" t="s">
        <v>167</v>
      </c>
      <c r="F41" s="29" t="s">
        <v>173</v>
      </c>
      <c r="G41" s="29" t="s">
        <v>176</v>
      </c>
      <c r="H41" s="29" t="s">
        <v>179</v>
      </c>
      <c r="I41" s="223"/>
      <c r="J41" s="12" t="s">
        <v>192</v>
      </c>
    </row>
    <row r="42" spans="2:10">
      <c r="B42" s="10">
        <v>4</v>
      </c>
      <c r="C42" s="220"/>
      <c r="D42" s="223"/>
      <c r="E42" s="29" t="s">
        <v>168</v>
      </c>
      <c r="F42" s="29" t="s">
        <v>174</v>
      </c>
      <c r="G42" s="29" t="s">
        <v>177</v>
      </c>
      <c r="H42" s="29" t="s">
        <v>180</v>
      </c>
      <c r="I42" s="223"/>
      <c r="J42" s="9" t="s">
        <v>137</v>
      </c>
    </row>
    <row r="43" spans="2:10">
      <c r="B43" s="10" t="s">
        <v>7</v>
      </c>
      <c r="C43" s="220"/>
      <c r="D43" s="223"/>
      <c r="E43" s="29" t="s">
        <v>169</v>
      </c>
      <c r="F43" s="29"/>
      <c r="G43" s="29"/>
      <c r="H43" s="29"/>
      <c r="I43" s="223"/>
      <c r="J43" s="12" t="s">
        <v>193</v>
      </c>
    </row>
    <row r="44" spans="2:10">
      <c r="B44" s="217" t="s">
        <v>165</v>
      </c>
      <c r="C44" s="220"/>
      <c r="D44" s="223"/>
      <c r="E44" s="29" t="s">
        <v>170</v>
      </c>
      <c r="F44" s="29"/>
      <c r="G44" s="29"/>
      <c r="H44" s="29"/>
      <c r="I44" s="223"/>
      <c r="J44" s="9" t="s">
        <v>138</v>
      </c>
    </row>
    <row r="45" spans="2:10">
      <c r="B45" s="217"/>
      <c r="C45" s="221"/>
      <c r="D45" s="223"/>
      <c r="E45" s="29" t="s">
        <v>171</v>
      </c>
      <c r="F45" s="29"/>
      <c r="G45" s="29"/>
      <c r="H45" s="29"/>
      <c r="I45" s="223"/>
      <c r="J45" s="12" t="s">
        <v>194</v>
      </c>
    </row>
    <row r="46" spans="2:10">
      <c r="B46" s="218"/>
      <c r="C46" s="14"/>
      <c r="D46" s="223"/>
      <c r="E46" s="29"/>
      <c r="F46" s="29"/>
      <c r="G46" s="226" t="s">
        <v>197</v>
      </c>
      <c r="H46" s="29"/>
      <c r="I46" s="223"/>
      <c r="J46" s="9" t="s">
        <v>139</v>
      </c>
    </row>
    <row r="47" spans="2:10">
      <c r="B47" s="13" t="s">
        <v>134</v>
      </c>
      <c r="C47" s="24"/>
      <c r="D47" s="223"/>
      <c r="E47" s="29"/>
      <c r="F47" s="29"/>
      <c r="G47" s="227"/>
      <c r="H47" s="29"/>
      <c r="I47" s="223"/>
      <c r="J47" s="12" t="s">
        <v>195</v>
      </c>
    </row>
    <row r="48" spans="2:10" ht="17.25" thickBot="1">
      <c r="B48" s="26">
        <v>81</v>
      </c>
      <c r="C48" s="20"/>
      <c r="D48" s="224"/>
      <c r="E48" s="62"/>
      <c r="F48" s="29"/>
      <c r="G48" s="29"/>
      <c r="H48" s="29"/>
      <c r="I48" s="224"/>
      <c r="J48" s="21"/>
    </row>
    <row r="49" spans="2:10" ht="21.75" customHeight="1">
      <c r="C49" s="1"/>
      <c r="F49" s="229" t="s">
        <v>121</v>
      </c>
      <c r="G49" s="229"/>
      <c r="H49" s="229"/>
      <c r="I49" s="229"/>
      <c r="J49" s="229"/>
    </row>
    <row r="50" spans="2:10">
      <c r="B50" s="228" t="s">
        <v>120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6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28:G29"/>
    <mergeCell ref="G37:G38"/>
    <mergeCell ref="G46:G47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5"/>
  <cols>
    <col min="1" max="1" width="1" hidden="1" customWidth="1"/>
    <col min="2" max="3" width="5.5" bestFit="1" customWidth="1"/>
    <col min="4" max="4" width="19.25" customWidth="1"/>
    <col min="5" max="13" width="5.5" bestFit="1" customWidth="1"/>
    <col min="14" max="14" width="16.125" customWidth="1"/>
  </cols>
  <sheetData>
    <row r="1" spans="2:14" ht="3" customHeight="1"/>
    <row r="2" spans="2:14" ht="21">
      <c r="B2" s="240" t="str">
        <f>SUBSTITUTE(三菜!B1,"食譜設計","意見調查表")</f>
        <v>D04-08 嘉義縣東石鄉龍崗國小 107學年度第1學期第19週午餐午餐意見調查表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12</v>
      </c>
      <c r="C6" s="238" t="str">
        <f>RIGHT(IF(三菜!B8&lt;&gt;"",三菜!B8,""),1)</f>
        <v>一</v>
      </c>
      <c r="D6" s="35" t="str">
        <f>IF(三菜!D4&gt;"",三菜!D4,"")</f>
        <v>12/31補修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/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31</v>
      </c>
      <c r="C8" s="232"/>
      <c r="D8" s="35" t="str">
        <f>IF(三菜!F4&gt;"",三菜!F4,"")</f>
        <v/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/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/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7.25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</v>
      </c>
      <c r="C12" s="231" t="str">
        <f>RIGHT(IF(三菜!B17&lt;&gt;"",三菜!B17,""),1)</f>
        <v>二</v>
      </c>
      <c r="D12" s="41" t="str">
        <f>IF(三菜!D13&gt;"",三菜!D13,"")</f>
        <v>1/1元旦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/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1</v>
      </c>
      <c r="C14" s="232"/>
      <c r="D14" s="35" t="str">
        <f>IF(三菜!F13&gt;"",三菜!F13,"")</f>
        <v/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/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/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7.25" thickBot="1">
      <c r="B17" s="38"/>
      <c r="C17" s="233"/>
      <c r="D17" s="39" t="str">
        <f>IF(三菜!I13&gt;"",三菜!I13,"")</f>
        <v/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皮蛋瘦肉粥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2</v>
      </c>
      <c r="C20" s="232"/>
      <c r="D20" s="35" t="str">
        <f>IF(三菜!F22&gt;"",三菜!F22,"")</f>
        <v>大水煎包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7.25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海味花枝排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3</v>
      </c>
      <c r="C26" s="232"/>
      <c r="D26" s="35" t="str">
        <f>IF(三菜!F31&gt;"",三菜!F31,"")</f>
        <v>肉絲炒瓜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蒜燙美生菜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味噌貢丸蛋湯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7.25" thickBot="1">
      <c r="B29" s="38"/>
      <c r="C29" s="233"/>
      <c r="D29" s="39" t="str">
        <f>IF(三菜!I31&gt;"",三菜!I31,"")</f>
        <v>蕃茄(三粒)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日式佃煮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4</v>
      </c>
      <c r="C32" s="232"/>
      <c r="D32" s="35" t="str">
        <f>IF(三菜!F40&gt;"",三菜!F40,"")</f>
        <v>紅蘿蔔炒蛋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炒高麗菜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紅茶粉圓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7.25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abSelected="1" workbookViewId="0">
      <selection activeCell="AD32" sqref="AD32:AD39"/>
    </sheetView>
  </sheetViews>
  <sheetFormatPr defaultRowHeight="16.5"/>
  <cols>
    <col min="1" max="1" width="2.75" customWidth="1"/>
    <col min="2" max="2" width="4.625" customWidth="1"/>
    <col min="3" max="3" width="7.625" customWidth="1"/>
    <col min="4" max="4" width="2.625" customWidth="1"/>
    <col min="5" max="5" width="4.125" customWidth="1"/>
    <col min="6" max="6" width="2.625" customWidth="1"/>
    <col min="7" max="9" width="4.625" customWidth="1"/>
    <col min="10" max="10" width="7.625" customWidth="1"/>
    <col min="11" max="11" width="2.625" customWidth="1"/>
    <col min="12" max="12" width="4.125" customWidth="1"/>
    <col min="13" max="13" width="2.625" customWidth="1"/>
    <col min="14" max="16" width="4.625" customWidth="1"/>
    <col min="17" max="17" width="7.625" customWidth="1"/>
    <col min="18" max="18" width="2.625" customWidth="1"/>
    <col min="19" max="19" width="4.125" customWidth="1"/>
    <col min="20" max="20" width="2.625" customWidth="1"/>
    <col min="21" max="23" width="4.625" customWidth="1"/>
    <col min="24" max="24" width="7.625" customWidth="1"/>
    <col min="25" max="25" width="2.625" customWidth="1"/>
    <col min="26" max="26" width="4.125" customWidth="1"/>
    <col min="27" max="27" width="2.625" customWidth="1"/>
    <col min="28" max="30" width="4.625" customWidth="1"/>
    <col min="31" max="31" width="7.625" customWidth="1"/>
    <col min="32" max="32" width="2.625" customWidth="1"/>
    <col min="33" max="33" width="4.125" customWidth="1"/>
    <col min="34" max="34" width="2.625" customWidth="1"/>
    <col min="35" max="36" width="4.625" customWidth="1"/>
  </cols>
  <sheetData>
    <row r="1" spans="1:52" s="59" customFormat="1" ht="25.5" customHeight="1">
      <c r="A1" s="256" t="str">
        <f>三菜!B1</f>
        <v>D04-08 嘉義縣東石鄉龍崗國小 107學年度第1學期第19週午餐午餐食譜設計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5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31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1</v>
      </c>
      <c r="K4" s="67" t="s">
        <v>6</v>
      </c>
      <c r="L4" s="66" t="str">
        <f>TRIM(三菜!B15)</f>
        <v>1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1</v>
      </c>
      <c r="R4" s="67" t="s">
        <v>6</v>
      </c>
      <c r="S4" s="66" t="str">
        <f>TRIM(三菜!B24)</f>
        <v>2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1</v>
      </c>
      <c r="Y4" s="67" t="s">
        <v>6</v>
      </c>
      <c r="Z4" s="66" t="str">
        <f>TRIM(三菜!B33)</f>
        <v>3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1</v>
      </c>
      <c r="AF4" s="67" t="s">
        <v>6</v>
      </c>
      <c r="AG4" s="66" t="str">
        <f>TRIM(三菜!B42)</f>
        <v>4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5" customHeight="1">
      <c r="A5" s="260"/>
      <c r="B5" s="70" t="s">
        <v>25</v>
      </c>
      <c r="C5" s="253" t="str">
        <f>TRIM(三菜!B12)</f>
        <v>81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81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81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81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81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>
      <c r="A6" s="260"/>
      <c r="B6" s="71" t="s">
        <v>33</v>
      </c>
      <c r="C6" s="262" t="str">
        <f>TRIM(三菜!D4)</f>
        <v>12/31補修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1/1元旦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5" customHeight="1">
      <c r="A8" s="295" t="s">
        <v>3</v>
      </c>
      <c r="B8" s="278" t="str">
        <f>TRIM(三菜!E4)</f>
        <v/>
      </c>
      <c r="C8" s="279">
        <f>三菜!E5</f>
        <v>0</v>
      </c>
      <c r="D8" s="279"/>
      <c r="E8" s="279"/>
      <c r="F8" s="279"/>
      <c r="G8" s="279"/>
      <c r="H8" s="281"/>
      <c r="I8" s="268" t="str">
        <f>TRIM(三菜!E13)</f>
        <v/>
      </c>
      <c r="J8" s="291">
        <f>三菜!E14</f>
        <v>0</v>
      </c>
      <c r="K8" s="303"/>
      <c r="L8" s="303"/>
      <c r="M8" s="303"/>
      <c r="N8" s="303"/>
      <c r="O8" s="304"/>
      <c r="P8" s="278" t="str">
        <f>TRIM(三菜!E22)</f>
        <v>皮蛋瘦肉粥</v>
      </c>
      <c r="Q8" s="279" t="str">
        <f>三菜!E23</f>
        <v>皮蛋 　　　　　　12個</v>
      </c>
      <c r="R8" s="279"/>
      <c r="S8" s="279"/>
      <c r="T8" s="279"/>
      <c r="U8" s="279"/>
      <c r="V8" s="280"/>
      <c r="W8" s="278" t="str">
        <f>TRIM(三菜!E31)</f>
        <v>海味花枝排</v>
      </c>
      <c r="X8" s="279" t="str">
        <f>三菜!E32</f>
        <v>花枝排(60*源) 　83片</v>
      </c>
      <c r="Y8" s="279"/>
      <c r="Z8" s="279"/>
      <c r="AA8" s="279"/>
      <c r="AB8" s="279"/>
      <c r="AC8" s="280"/>
      <c r="AD8" s="278" t="str">
        <f>TRIM(三菜!E40)</f>
        <v>日式佃煮</v>
      </c>
      <c r="AE8" s="279" t="str">
        <f>三菜!E41</f>
        <v>白蘿蔔中丁 　　　3Kg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72">
        <f>三菜!E6</f>
        <v>0</v>
      </c>
      <c r="D9" s="272"/>
      <c r="E9" s="272"/>
      <c r="F9" s="272"/>
      <c r="G9" s="272"/>
      <c r="H9" s="282"/>
      <c r="I9" s="269"/>
      <c r="J9" s="272">
        <f>三菜!E15</f>
        <v>0</v>
      </c>
      <c r="K9" s="272"/>
      <c r="L9" s="272"/>
      <c r="M9" s="272"/>
      <c r="N9" s="272"/>
      <c r="O9" s="273"/>
      <c r="P9" s="269"/>
      <c r="Q9" s="272" t="str">
        <f>三菜!E24</f>
        <v>鹹蛋(粒) 　　　　9個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 t="str">
        <f>三菜!E42</f>
        <v>小黑輪條 　　　2.5Kg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72">
        <f>三菜!E7</f>
        <v>0</v>
      </c>
      <c r="D10" s="272"/>
      <c r="E10" s="272"/>
      <c r="F10" s="272"/>
      <c r="G10" s="272"/>
      <c r="H10" s="282"/>
      <c r="I10" s="269"/>
      <c r="J10" s="272">
        <f>三菜!E16</f>
        <v>0</v>
      </c>
      <c r="K10" s="272"/>
      <c r="L10" s="272"/>
      <c r="M10" s="272"/>
      <c r="N10" s="272"/>
      <c r="O10" s="273"/>
      <c r="P10" s="269"/>
      <c r="Q10" s="272" t="str">
        <f>三菜!E25</f>
        <v>高麗菜(切) 　　　4Kg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豆干(切角) 　　　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>
        <f>三菜!E17</f>
        <v>0</v>
      </c>
      <c r="K11" s="272"/>
      <c r="L11" s="272"/>
      <c r="M11" s="272"/>
      <c r="N11" s="272"/>
      <c r="O11" s="273"/>
      <c r="P11" s="269"/>
      <c r="Q11" s="272" t="str">
        <f>三菜!E26</f>
        <v>粗絞肉*溫 　　　1.2Kg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海帶結 　　　　0.5Kg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>
        <f>三菜!E18</f>
        <v>0</v>
      </c>
      <c r="K12" s="272"/>
      <c r="L12" s="272"/>
      <c r="M12" s="272"/>
      <c r="N12" s="272"/>
      <c r="O12" s="273"/>
      <c r="P12" s="269"/>
      <c r="Q12" s="272" t="str">
        <f>三菜!E27</f>
        <v>蛋 　　　　　　1.2Kg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 t="str">
        <f>三菜!E45</f>
        <v>薑片 　　　　　0.1Kg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 t="str">
        <f>三菜!E28</f>
        <v>乾香菇絲*兩 　　　1兩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 t="str">
        <f>三菜!E29</f>
        <v>芹菜珠 　　　　0.1Kg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4" t="s">
        <v>28</v>
      </c>
      <c r="B16" s="268" t="str">
        <f>TRIM(三菜!F4)</f>
        <v/>
      </c>
      <c r="C16" s="276">
        <f>三菜!F5</f>
        <v>0</v>
      </c>
      <c r="D16" s="276"/>
      <c r="E16" s="276"/>
      <c r="F16" s="276"/>
      <c r="G16" s="276"/>
      <c r="H16" s="277"/>
      <c r="I16" s="287" t="str">
        <f>TRIM(三菜!F13)</f>
        <v/>
      </c>
      <c r="J16" s="279">
        <f>三菜!F14</f>
        <v>0</v>
      </c>
      <c r="K16" s="279"/>
      <c r="L16" s="279"/>
      <c r="M16" s="279"/>
      <c r="N16" s="279"/>
      <c r="O16" s="281"/>
      <c r="P16" s="268" t="str">
        <f>TRIM(三菜!F22)</f>
        <v>大水煎包</v>
      </c>
      <c r="Q16" s="276" t="str">
        <f>三菜!F23</f>
        <v>熟水煎包(65欣) 80個</v>
      </c>
      <c r="R16" s="276"/>
      <c r="S16" s="276"/>
      <c r="T16" s="276"/>
      <c r="U16" s="276"/>
      <c r="V16" s="277"/>
      <c r="W16" s="268" t="str">
        <f>TRIM(三菜!F31)</f>
        <v>肉絲炒瓜</v>
      </c>
      <c r="X16" s="276" t="str">
        <f>三菜!F32</f>
        <v>扁蒲(切條) 　　　7Kg</v>
      </c>
      <c r="Y16" s="276"/>
      <c r="Z16" s="276"/>
      <c r="AA16" s="276"/>
      <c r="AB16" s="276"/>
      <c r="AC16" s="277"/>
      <c r="AD16" s="268" t="str">
        <f>TRIM(三菜!F40)</f>
        <v>紅蘿蔔炒蛋</v>
      </c>
      <c r="AE16" s="276" t="str">
        <f>三菜!F41</f>
        <v>紅蘿蔔絲 　　　　4Kg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>
        <f>三菜!F6</f>
        <v>0</v>
      </c>
      <c r="D17" s="285"/>
      <c r="E17" s="285"/>
      <c r="F17" s="285"/>
      <c r="G17" s="285"/>
      <c r="H17" s="286"/>
      <c r="I17" s="288"/>
      <c r="J17" s="272">
        <f>三菜!F15</f>
        <v>0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肉絲*溫 　　　　0.7Kg</v>
      </c>
      <c r="Y17" s="272"/>
      <c r="Z17" s="272"/>
      <c r="AA17" s="272"/>
      <c r="AB17" s="272"/>
      <c r="AC17" s="273"/>
      <c r="AD17" s="269"/>
      <c r="AE17" s="272" t="str">
        <f>三菜!F42</f>
        <v>蛋 　　　　　　3.5Kg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>
        <f>三菜!F7</f>
        <v>0</v>
      </c>
      <c r="D18" s="285"/>
      <c r="E18" s="285"/>
      <c r="F18" s="285"/>
      <c r="G18" s="285"/>
      <c r="H18" s="286"/>
      <c r="I18" s="288"/>
      <c r="J18" s="272">
        <f>三菜!F16</f>
        <v>0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紅蘿蔔絲 　　　0.3Kg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>
        <f>三菜!F17</f>
        <v>0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 t="str">
        <f>三菜!F35</f>
        <v>蒜末 　　　　　0.1Kg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>
        <f>三菜!F18</f>
        <v>0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4" t="s">
        <v>29</v>
      </c>
      <c r="B24" s="268" t="str">
        <f>TRIM(三菜!G4)</f>
        <v/>
      </c>
      <c r="C24" s="276">
        <f>三菜!G5</f>
        <v>0</v>
      </c>
      <c r="D24" s="276"/>
      <c r="E24" s="276"/>
      <c r="F24" s="276"/>
      <c r="G24" s="276"/>
      <c r="H24" s="291"/>
      <c r="I24" s="268" t="str">
        <f>TRIM(三菜!G13)</f>
        <v/>
      </c>
      <c r="J24" s="276">
        <f>三菜!G14</f>
        <v>0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>蒜燙美生菜</v>
      </c>
      <c r="X24" s="276" t="str">
        <f>三菜!G32</f>
        <v>結球萵苣(美生菜切) 6.5Kg</v>
      </c>
      <c r="Y24" s="276"/>
      <c r="Z24" s="276"/>
      <c r="AA24" s="276"/>
      <c r="AB24" s="276"/>
      <c r="AC24" s="277"/>
      <c r="AD24" s="268" t="str">
        <f>TRIM(三菜!G40)</f>
        <v>炒高麗菜</v>
      </c>
      <c r="AE24" s="276" t="str">
        <f>三菜!G41</f>
        <v>高麗菜(切片) 　　7Kg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72">
        <f>三菜!G6</f>
        <v>0</v>
      </c>
      <c r="D25" s="272"/>
      <c r="E25" s="272"/>
      <c r="F25" s="272"/>
      <c r="G25" s="272"/>
      <c r="H25" s="282"/>
      <c r="I25" s="269"/>
      <c r="J25" s="272">
        <f>三菜!G15</f>
        <v>0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蒜末 　　　　　0.1Kg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>
        <f>三菜!G16</f>
        <v>0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5"/>
      <c r="B29" s="269"/>
      <c r="C29" s="272">
        <f>三菜!G10</f>
        <v>0</v>
      </c>
      <c r="D29" s="272"/>
      <c r="E29" s="272"/>
      <c r="F29" s="272"/>
      <c r="G29" s="272"/>
      <c r="H29" s="282"/>
      <c r="I29" s="269"/>
      <c r="J29" s="272">
        <f>三菜!G19</f>
        <v>0</v>
      </c>
      <c r="K29" s="272"/>
      <c r="L29" s="272"/>
      <c r="M29" s="272"/>
      <c r="N29" s="272"/>
      <c r="O29" s="273"/>
      <c r="P29" s="269"/>
      <c r="Q29" s="283" t="str">
        <f>三菜!G28</f>
        <v>龍崗小</v>
      </c>
      <c r="R29" s="283"/>
      <c r="S29" s="283"/>
      <c r="T29" s="283"/>
      <c r="U29" s="283"/>
      <c r="V29" s="284"/>
      <c r="W29" s="269"/>
      <c r="X29" s="272" t="str">
        <f>三菜!G37</f>
        <v>龍崗小</v>
      </c>
      <c r="Y29" s="272"/>
      <c r="Z29" s="272"/>
      <c r="AA29" s="272"/>
      <c r="AB29" s="272"/>
      <c r="AC29" s="273"/>
      <c r="AD29" s="269"/>
      <c r="AE29" s="272" t="str">
        <f>三菜!G46</f>
        <v>龍崗小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5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5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5" customHeight="1">
      <c r="A32" s="294" t="s">
        <v>30</v>
      </c>
      <c r="B32" s="268" t="str">
        <f>TRIM(三菜!H4)</f>
        <v/>
      </c>
      <c r="C32" s="276">
        <f>三菜!H5</f>
        <v>0</v>
      </c>
      <c r="D32" s="276"/>
      <c r="E32" s="276"/>
      <c r="F32" s="276"/>
      <c r="G32" s="276"/>
      <c r="H32" s="291"/>
      <c r="I32" s="268" t="str">
        <f>TRIM(三菜!H13)</f>
        <v/>
      </c>
      <c r="J32" s="276">
        <f>三菜!H14</f>
        <v>0</v>
      </c>
      <c r="K32" s="276"/>
      <c r="L32" s="276"/>
      <c r="M32" s="276"/>
      <c r="N32" s="276"/>
      <c r="O32" s="277"/>
      <c r="P32" s="268" t="str">
        <f>TRIM(三菜!H22)</f>
        <v/>
      </c>
      <c r="Q32" s="276">
        <f>三菜!H23</f>
        <v>0</v>
      </c>
      <c r="R32" s="276"/>
      <c r="S32" s="276"/>
      <c r="T32" s="276"/>
      <c r="U32" s="276"/>
      <c r="V32" s="277"/>
      <c r="W32" s="268" t="str">
        <f>TRIM(三菜!H31)</f>
        <v>味噌貢丸蛋湯</v>
      </c>
      <c r="X32" s="276" t="str">
        <f>三菜!H32</f>
        <v>蛋 　　　　　　　1Kg</v>
      </c>
      <c r="Y32" s="276"/>
      <c r="Z32" s="276"/>
      <c r="AA32" s="276"/>
      <c r="AB32" s="276"/>
      <c r="AC32" s="277"/>
      <c r="AD32" s="268" t="str">
        <f>TRIM(三菜!H40)</f>
        <v>紅茶粉圓</v>
      </c>
      <c r="AE32" s="276" t="str">
        <f>三菜!H41</f>
        <v>粉圓 　　　　　2.5Kg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5" customHeight="1">
      <c r="A33" s="295"/>
      <c r="B33" s="269"/>
      <c r="C33" s="272">
        <f>三菜!H6</f>
        <v>0</v>
      </c>
      <c r="D33" s="272"/>
      <c r="E33" s="272"/>
      <c r="F33" s="272"/>
      <c r="G33" s="272"/>
      <c r="H33" s="282"/>
      <c r="I33" s="269"/>
      <c r="J33" s="307">
        <f>三菜!H15</f>
        <v>0</v>
      </c>
      <c r="K33" s="307"/>
      <c r="L33" s="307"/>
      <c r="M33" s="307"/>
      <c r="N33" s="307"/>
      <c r="O33" s="308"/>
      <c r="P33" s="269"/>
      <c r="Q33" s="307">
        <f>三菜!H24</f>
        <v>0</v>
      </c>
      <c r="R33" s="307"/>
      <c r="S33" s="307"/>
      <c r="T33" s="307"/>
      <c r="U33" s="307"/>
      <c r="V33" s="308"/>
      <c r="W33" s="269"/>
      <c r="X33" s="272" t="str">
        <f>三菜!H33</f>
        <v>味噌(KG) 　　　0.8Kg</v>
      </c>
      <c r="Y33" s="272"/>
      <c r="Z33" s="272"/>
      <c r="AA33" s="272"/>
      <c r="AB33" s="272"/>
      <c r="AC33" s="273"/>
      <c r="AD33" s="269"/>
      <c r="AE33" s="272" t="str">
        <f>三菜!H42</f>
        <v>紅茶茶包 　　　　2包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72">
        <f>三菜!H7</f>
        <v>0</v>
      </c>
      <c r="D34" s="272"/>
      <c r="E34" s="272"/>
      <c r="F34" s="272"/>
      <c r="G34" s="272"/>
      <c r="H34" s="282"/>
      <c r="I34" s="269"/>
      <c r="J34" s="272">
        <f>三菜!H16</f>
        <v>0</v>
      </c>
      <c r="K34" s="272"/>
      <c r="L34" s="272"/>
      <c r="M34" s="272"/>
      <c r="N34" s="272"/>
      <c r="O34" s="273"/>
      <c r="P34" s="269"/>
      <c r="Q34" s="272">
        <f>三菜!H25</f>
        <v>0</v>
      </c>
      <c r="R34" s="272"/>
      <c r="S34" s="272"/>
      <c r="T34" s="272"/>
      <c r="U34" s="272"/>
      <c r="V34" s="273"/>
      <c r="W34" s="269"/>
      <c r="X34" s="272" t="str">
        <f>三菜!H34</f>
        <v>貢丸片 　　　　0.8Kg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>
        <f>三菜!H17</f>
        <v>0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5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5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5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5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>
        <f>三菜!I13</f>
        <v>0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蕃茄(三粒)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5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5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5"/>
  <cols>
    <col min="1" max="1" width="2.75" customWidth="1"/>
    <col min="2" max="2" width="3.875" customWidth="1"/>
    <col min="3" max="4" width="4.5" customWidth="1"/>
    <col min="5" max="5" width="5.75" customWidth="1"/>
    <col min="6" max="6" width="2.5" customWidth="1"/>
    <col min="7" max="7" width="4.5" customWidth="1"/>
    <col min="8" max="8" width="5.375" customWidth="1"/>
    <col min="9" max="9" width="3.875" customWidth="1"/>
    <col min="10" max="11" width="4.5" customWidth="1"/>
    <col min="12" max="12" width="5.75" customWidth="1"/>
    <col min="13" max="13" width="2.5" customWidth="1"/>
    <col min="14" max="14" width="4.5" customWidth="1"/>
    <col min="15" max="15" width="5.375" customWidth="1"/>
    <col min="16" max="16" width="4" customWidth="1"/>
    <col min="17" max="18" width="4.5" customWidth="1"/>
    <col min="19" max="19" width="5.75" customWidth="1"/>
    <col min="20" max="20" width="2.375" customWidth="1"/>
    <col min="21" max="21" width="4.5" customWidth="1"/>
    <col min="22" max="22" width="5.375" customWidth="1"/>
    <col min="23" max="23" width="3.875" customWidth="1"/>
    <col min="24" max="25" width="4.5" customWidth="1"/>
    <col min="26" max="26" width="5.75" customWidth="1"/>
    <col min="27" max="27" width="2.375" customWidth="1"/>
    <col min="28" max="28" width="4.5" customWidth="1"/>
    <col min="29" max="29" width="5.375" customWidth="1"/>
    <col min="30" max="30" width="4" customWidth="1"/>
    <col min="31" max="32" width="4.5" customWidth="1"/>
    <col min="33" max="33" width="5.75" customWidth="1"/>
    <col min="34" max="34" width="2.5" customWidth="1"/>
    <col min="35" max="35" width="4.5" customWidth="1"/>
    <col min="36" max="36" width="5.375" customWidth="1"/>
    <col min="37" max="37" width="0.75" customWidth="1"/>
  </cols>
  <sheetData>
    <row r="1" spans="1:52" s="59" customFormat="1" ht="25.5" customHeight="1">
      <c r="A1" s="256" t="str">
        <f>三菜!B1</f>
        <v>D04-08 嘉義縣東石鄉龍崗國小 107學年度第1學期第19週午餐午餐食譜設計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12</v>
      </c>
      <c r="D3" s="257"/>
      <c r="E3" s="67" t="s">
        <v>36</v>
      </c>
      <c r="F3" s="67" t="str">
        <f>TRIM(三菜!B6)</f>
        <v>31</v>
      </c>
      <c r="G3" s="67" t="s">
        <v>37</v>
      </c>
      <c r="H3" s="67" t="str">
        <f>TRIM(三菜!B6)</f>
        <v>31</v>
      </c>
      <c r="I3" s="99" t="s">
        <v>0</v>
      </c>
      <c r="J3" s="334" t="str">
        <f>TRIM(三菜!B13)</f>
        <v>1</v>
      </c>
      <c r="K3" s="257"/>
      <c r="L3" s="67" t="s">
        <v>36</v>
      </c>
      <c r="M3" s="67" t="str">
        <f>TRIM(三菜!B15)</f>
        <v>1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1</v>
      </c>
      <c r="R3" s="257"/>
      <c r="S3" s="67" t="s">
        <v>36</v>
      </c>
      <c r="T3" s="67" t="str">
        <f>TRIM(三菜!B24)</f>
        <v>2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1</v>
      </c>
      <c r="Y3" s="257"/>
      <c r="Z3" s="67" t="s">
        <v>36</v>
      </c>
      <c r="AA3" s="67" t="str">
        <f>TRIM(三菜!B33)</f>
        <v>3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1</v>
      </c>
      <c r="AF3" s="257"/>
      <c r="AG3" s="67" t="s">
        <v>36</v>
      </c>
      <c r="AH3" s="67" t="str">
        <f>TRIM(三菜!B42)</f>
        <v>4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5" customHeight="1">
      <c r="A4" s="260"/>
      <c r="B4" s="100" t="s">
        <v>25</v>
      </c>
      <c r="C4" s="331" t="str">
        <f>TRIM(三菜!B12)</f>
        <v>81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81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81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81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81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5" customHeight="1">
      <c r="A5" s="260"/>
      <c r="B5" s="101" t="s">
        <v>2</v>
      </c>
      <c r="C5" s="331" t="str">
        <f>TRIM(三菜!D4)</f>
        <v>12/31補修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5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5" customHeight="1">
      <c r="A7" s="295" t="s">
        <v>42</v>
      </c>
      <c r="B7" s="278" t="str">
        <f>TRIM(三菜!E4)</f>
        <v/>
      </c>
      <c r="C7" s="291">
        <f>三菜!E5</f>
        <v>0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1/1元旦</v>
      </c>
      <c r="J7" s="291">
        <f>三菜!E14</f>
        <v>0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皮蛋瘦肉粥</v>
      </c>
      <c r="Q7" s="291" t="str">
        <f>三菜!E23</f>
        <v>皮蛋 　　　　　　12個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海味花枝排</v>
      </c>
      <c r="X7" s="291" t="str">
        <f>三菜!E32</f>
        <v>花枝排(60*源) 　83片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日式佃煮</v>
      </c>
      <c r="AE7" s="291" t="str">
        <f>三菜!E41</f>
        <v>白蘿蔔中丁 　　　3Kg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5" customHeight="1">
      <c r="A8" s="295"/>
      <c r="B8" s="269"/>
      <c r="C8" s="282">
        <f>三菜!E6</f>
        <v>0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>
        <f>三菜!E15</f>
        <v>0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鹹蛋(粒) 　　　　9個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小黑輪條 　　　2.5Kg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5" customHeight="1">
      <c r="A9" s="295"/>
      <c r="B9" s="269"/>
      <c r="C9" s="282">
        <f>三菜!E7</f>
        <v>0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>
        <f>三菜!E16</f>
        <v>0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高麗菜(切) 　　　4Kg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豆干(切角) 　　　1Kg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5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>
        <f>三菜!E17</f>
        <v>0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粗絞肉*溫 　　　1.2Kg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海帶結 　　　　0.5Kg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5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>
        <f>三菜!E18</f>
        <v>0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 t="str">
        <f>三菜!E27</f>
        <v>蛋 　　　　　　1.2Kg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 t="str">
        <f>三菜!E45</f>
        <v>薑片 　　　　　0.1Kg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5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 t="str">
        <f>三菜!E28</f>
        <v>乾香菇絲*兩 　　　1兩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5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 t="str">
        <f>三菜!E29</f>
        <v>芹菜珠 　　　　0.1Kg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5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5" customHeight="1">
      <c r="A15" s="294" t="s">
        <v>43</v>
      </c>
      <c r="B15" s="268" t="str">
        <f>TRIM(三菜!F4)</f>
        <v/>
      </c>
      <c r="C15" s="291">
        <f>三菜!F5</f>
        <v>0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/>
      </c>
      <c r="J15" s="291">
        <f>三菜!F14</f>
        <v>0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大水煎包</v>
      </c>
      <c r="Q15" s="291" t="str">
        <f>三菜!F23</f>
        <v>熟水煎包(65欣) 80個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肉絲炒瓜</v>
      </c>
      <c r="X15" s="291" t="str">
        <f>三菜!F32</f>
        <v>扁蒲(切條) 　　　7Kg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紅蘿蔔炒蛋</v>
      </c>
      <c r="AE15" s="291" t="str">
        <f>三菜!F41</f>
        <v>紅蘿蔔絲 　　　　4Kg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5" customHeight="1">
      <c r="A16" s="295"/>
      <c r="B16" s="269"/>
      <c r="C16" s="282">
        <f>三菜!F6</f>
        <v>0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>
        <f>三菜!F15</f>
        <v>0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肉絲*溫 　　　　0.7Kg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蛋 　　　　　　3.5Kg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5" customHeight="1">
      <c r="A17" s="295"/>
      <c r="B17" s="269"/>
      <c r="C17" s="282">
        <f>三菜!F7</f>
        <v>0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>
        <f>三菜!F16</f>
        <v>0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紅蘿蔔絲 　　　0.3Kg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5" customHeight="1">
      <c r="A18" s="295"/>
      <c r="B18" s="269"/>
      <c r="C18" s="282">
        <f>三菜!F8</f>
        <v>0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>
        <f>三菜!F17</f>
        <v>0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 t="str">
        <f>三菜!F35</f>
        <v>蒜末 　　　　　0.1Kg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5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>
        <f>三菜!F18</f>
        <v>0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5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5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5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5" customHeight="1">
      <c r="A23" s="294" t="s">
        <v>44</v>
      </c>
      <c r="B23" s="268" t="str">
        <f>TRIM(三菜!G4)</f>
        <v/>
      </c>
      <c r="C23" s="291">
        <f>三菜!G5</f>
        <v>0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/>
      </c>
      <c r="J23" s="291">
        <f>三菜!G14</f>
        <v>0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蒜燙美生菜</v>
      </c>
      <c r="X23" s="291" t="str">
        <f>三菜!G32</f>
        <v>結球萵苣(美生菜切) 6.5Kg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炒高麗菜</v>
      </c>
      <c r="AE23" s="291" t="str">
        <f>三菜!G41</f>
        <v>高麗菜(切片) 　　7Kg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5" customHeight="1">
      <c r="A24" s="295"/>
      <c r="B24" s="269"/>
      <c r="C24" s="282">
        <f>三菜!G6</f>
        <v>0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>
        <f>三菜!G15</f>
        <v>0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蒜末 　　　　　0.1Kg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0.1Kg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5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>
        <f>三菜!G16</f>
        <v>0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5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5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5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>
        <f>三菜!G19</f>
        <v>0</v>
      </c>
      <c r="K28" s="319"/>
      <c r="L28" s="124"/>
      <c r="M28" s="88"/>
      <c r="N28" s="122"/>
      <c r="O28" s="93">
        <f t="shared" si="9"/>
        <v>0</v>
      </c>
      <c r="P28" s="271"/>
      <c r="Q28" s="300" t="str">
        <f>三菜!G28</f>
        <v>龍崗小</v>
      </c>
      <c r="R28" s="319"/>
      <c r="S28" s="124"/>
      <c r="T28" s="88"/>
      <c r="U28" s="88"/>
      <c r="V28" s="93">
        <f t="shared" si="10"/>
        <v>0</v>
      </c>
      <c r="W28" s="271"/>
      <c r="X28" s="300" t="str">
        <f>三菜!G37</f>
        <v>龍崗小</v>
      </c>
      <c r="Y28" s="319"/>
      <c r="Z28" s="124"/>
      <c r="AA28" s="88"/>
      <c r="AB28" s="88"/>
      <c r="AC28" s="93">
        <f t="shared" si="11"/>
        <v>0</v>
      </c>
      <c r="AD28" s="271"/>
      <c r="AE28" s="300" t="str">
        <f>三菜!G46</f>
        <v>龍崗小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5" customHeight="1">
      <c r="A29" s="294" t="s">
        <v>45</v>
      </c>
      <c r="B29" s="268" t="str">
        <f>TRIM(三菜!H4)</f>
        <v/>
      </c>
      <c r="C29" s="291">
        <f>三菜!H5</f>
        <v>0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/>
      </c>
      <c r="J29" s="291">
        <f>三菜!H14</f>
        <v>0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/>
      </c>
      <c r="Q29" s="291">
        <f>三菜!H23</f>
        <v>0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味噌貢丸蛋湯</v>
      </c>
      <c r="X29" s="291" t="str">
        <f>三菜!H32</f>
        <v>蛋 　　　　　　　1Kg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紅茶粉圓</v>
      </c>
      <c r="AE29" s="291" t="str">
        <f>三菜!H41</f>
        <v>粉圓 　　　　　2.5Kg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5" customHeight="1">
      <c r="A30" s="295"/>
      <c r="B30" s="269"/>
      <c r="C30" s="282">
        <f>三菜!H6</f>
        <v>0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>
        <f>三菜!H15</f>
        <v>0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>
        <f>三菜!H24</f>
        <v>0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味噌(KG) 　　　0.8Kg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紅茶茶包 　　　　2包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5" customHeight="1">
      <c r="A31" s="295"/>
      <c r="B31" s="269"/>
      <c r="C31" s="282">
        <f>三菜!H7</f>
        <v>0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>
        <f>三菜!H16</f>
        <v>0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>
        <f>三菜!H25</f>
        <v>0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貢丸片 　　　　0.8Kg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5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>
        <f>三菜!H17</f>
        <v>0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5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5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5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5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>
        <f>三菜!I13</f>
        <v>0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蕃茄(三粒)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5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7.25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5"/>
  <cols>
    <col min="1" max="1" width="4.125" customWidth="1"/>
    <col min="2" max="7" width="4.375" customWidth="1"/>
    <col min="8" max="8" width="4.875" customWidth="1"/>
    <col min="9" max="14" width="4.375" customWidth="1"/>
    <col min="15" max="15" width="4.875" customWidth="1"/>
    <col min="16" max="21" width="4.375" customWidth="1"/>
    <col min="22" max="22" width="4.875" customWidth="1"/>
    <col min="23" max="28" width="4.375" customWidth="1"/>
    <col min="29" max="29" width="4.875" customWidth="1"/>
    <col min="30" max="30" width="4.125" customWidth="1"/>
    <col min="31" max="35" width="4.375" customWidth="1"/>
    <col min="36" max="36" width="4.875" customWidth="1"/>
    <col min="37" max="37" width="0.75" customWidth="1"/>
  </cols>
  <sheetData>
    <row r="1" spans="1:52" s="59" customFormat="1" ht="25.5" customHeight="1" thickBot="1">
      <c r="A1" s="338" t="str">
        <f>三菜!B1</f>
        <v>D04-08 嘉義縣東石鄉龍崗國小 107學年度第1學期第19週午餐午餐食譜設計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31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1</v>
      </c>
      <c r="K2" s="67" t="s">
        <v>6</v>
      </c>
      <c r="L2" s="66" t="str">
        <f>TRIM(三菜!B15)</f>
        <v>1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1</v>
      </c>
      <c r="R2" s="67" t="s">
        <v>6</v>
      </c>
      <c r="S2" s="66" t="str">
        <f>TRIM(三菜!B24)</f>
        <v>2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1</v>
      </c>
      <c r="Y2" s="67" t="s">
        <v>6</v>
      </c>
      <c r="Z2" s="66" t="str">
        <f>TRIM(三菜!B33)</f>
        <v>3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1</v>
      </c>
      <c r="AF2" s="67" t="s">
        <v>6</v>
      </c>
      <c r="AG2" s="66" t="str">
        <f>TRIM(三菜!B42)</f>
        <v>4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5" customHeight="1">
      <c r="A3" s="260"/>
      <c r="B3" s="70" t="s">
        <v>25</v>
      </c>
      <c r="C3" s="253" t="str">
        <f>TRIM(三菜!B12)</f>
        <v>81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81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81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81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81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5" customHeight="1">
      <c r="A4" s="260"/>
      <c r="B4" s="71" t="s">
        <v>2</v>
      </c>
      <c r="C4" s="262" t="str">
        <f>TRIM(三菜!D4)</f>
        <v>12/31補修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1/1元旦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/>
      </c>
      <c r="C6" s="279">
        <f>三菜!E5</f>
        <v>0</v>
      </c>
      <c r="D6" s="279"/>
      <c r="E6" s="279"/>
      <c r="F6" s="279"/>
      <c r="G6" s="279"/>
      <c r="H6" s="281"/>
      <c r="I6" s="370" t="str">
        <f>TRIM(三菜!E13)</f>
        <v/>
      </c>
      <c r="J6" s="291">
        <f>三菜!E14</f>
        <v>0</v>
      </c>
      <c r="K6" s="303"/>
      <c r="L6" s="303"/>
      <c r="M6" s="303"/>
      <c r="N6" s="303"/>
      <c r="O6" s="304"/>
      <c r="P6" s="278" t="str">
        <f>TRIM(三菜!E22)</f>
        <v>皮蛋瘦肉粥</v>
      </c>
      <c r="Q6" s="279" t="str">
        <f>三菜!E23</f>
        <v>皮蛋 　　　　　　12個</v>
      </c>
      <c r="R6" s="279"/>
      <c r="S6" s="279"/>
      <c r="T6" s="279"/>
      <c r="U6" s="279"/>
      <c r="V6" s="280"/>
      <c r="W6" s="278" t="str">
        <f>TRIM(三菜!E31)</f>
        <v>海味花枝排</v>
      </c>
      <c r="X6" s="279" t="str">
        <f>三菜!E32</f>
        <v>花枝排(60*源) 　83片</v>
      </c>
      <c r="Y6" s="279"/>
      <c r="Z6" s="279"/>
      <c r="AA6" s="279"/>
      <c r="AB6" s="279"/>
      <c r="AC6" s="280"/>
      <c r="AD6" s="278" t="str">
        <f>TRIM(三菜!E40)</f>
        <v>日式佃煮</v>
      </c>
      <c r="AE6" s="279" t="str">
        <f>三菜!E41</f>
        <v>白蘿蔔中丁 　　　3Kg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>
        <f>三菜!E6</f>
        <v>0</v>
      </c>
      <c r="D7" s="272"/>
      <c r="E7" s="272"/>
      <c r="F7" s="272"/>
      <c r="G7" s="272"/>
      <c r="H7" s="282"/>
      <c r="I7" s="371"/>
      <c r="J7" s="282">
        <f>三菜!E15</f>
        <v>0</v>
      </c>
      <c r="K7" s="285"/>
      <c r="L7" s="285"/>
      <c r="M7" s="285"/>
      <c r="N7" s="285"/>
      <c r="O7" s="286"/>
      <c r="P7" s="269"/>
      <c r="Q7" s="272" t="str">
        <f>三菜!E24</f>
        <v>鹹蛋(粒) 　　　　9個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 t="str">
        <f>三菜!E42</f>
        <v>小黑輪條 　　　2.5Kg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>
        <f>三菜!E7</f>
        <v>0</v>
      </c>
      <c r="D8" s="272"/>
      <c r="E8" s="272"/>
      <c r="F8" s="272"/>
      <c r="G8" s="272"/>
      <c r="H8" s="282"/>
      <c r="I8" s="371"/>
      <c r="J8" s="282">
        <f>三菜!E16</f>
        <v>0</v>
      </c>
      <c r="K8" s="285"/>
      <c r="L8" s="285"/>
      <c r="M8" s="285"/>
      <c r="N8" s="285"/>
      <c r="O8" s="286"/>
      <c r="P8" s="269"/>
      <c r="Q8" s="272" t="str">
        <f>三菜!E25</f>
        <v>高麗菜(切) 　　　4Kg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豆干(切角) 　　　1Kg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>
        <f>三菜!E17</f>
        <v>0</v>
      </c>
      <c r="K9" s="285"/>
      <c r="L9" s="285"/>
      <c r="M9" s="285"/>
      <c r="N9" s="285"/>
      <c r="O9" s="286"/>
      <c r="P9" s="269"/>
      <c r="Q9" s="272" t="str">
        <f>三菜!E26</f>
        <v>粗絞肉*溫 　　　1.2Kg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海帶結 　　　　0.5Kg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>
        <f>三菜!E18</f>
        <v>0</v>
      </c>
      <c r="K10" s="285"/>
      <c r="L10" s="285"/>
      <c r="M10" s="285"/>
      <c r="N10" s="285"/>
      <c r="O10" s="286"/>
      <c r="P10" s="269"/>
      <c r="Q10" s="272" t="str">
        <f>三菜!E27</f>
        <v>蛋 　　　　　　1.2Kg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 t="str">
        <f>三菜!E45</f>
        <v>薑片 　　　　　0.1Kg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 t="str">
        <f>三菜!E28</f>
        <v>乾香菇絲*兩 　　　1兩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 t="str">
        <f>三菜!E29</f>
        <v>芹菜珠 　　　　0.1Kg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/>
      </c>
      <c r="C14" s="276">
        <f>三菜!F5</f>
        <v>0</v>
      </c>
      <c r="D14" s="276"/>
      <c r="E14" s="276"/>
      <c r="F14" s="276"/>
      <c r="G14" s="276"/>
      <c r="H14" s="277"/>
      <c r="I14" s="370" t="str">
        <f>TRIM(三菜!F13)</f>
        <v/>
      </c>
      <c r="J14" s="291">
        <f>三菜!F14</f>
        <v>0</v>
      </c>
      <c r="K14" s="303"/>
      <c r="L14" s="303"/>
      <c r="M14" s="303"/>
      <c r="N14" s="303"/>
      <c r="O14" s="304"/>
      <c r="P14" s="268" t="str">
        <f>TRIM(三菜!F22)</f>
        <v>大水煎包</v>
      </c>
      <c r="Q14" s="276" t="str">
        <f>三菜!F23</f>
        <v>熟水煎包(65欣) 80個</v>
      </c>
      <c r="R14" s="276"/>
      <c r="S14" s="276"/>
      <c r="T14" s="276"/>
      <c r="U14" s="276"/>
      <c r="V14" s="277"/>
      <c r="W14" s="268" t="str">
        <f>TRIM(三菜!F31)</f>
        <v>肉絲炒瓜</v>
      </c>
      <c r="X14" s="276" t="str">
        <f>三菜!F32</f>
        <v>扁蒲(切條) 　　　7Kg</v>
      </c>
      <c r="Y14" s="276"/>
      <c r="Z14" s="276"/>
      <c r="AA14" s="276"/>
      <c r="AB14" s="276"/>
      <c r="AC14" s="277"/>
      <c r="AD14" s="268" t="str">
        <f>TRIM(三菜!F40)</f>
        <v>紅蘿蔔炒蛋</v>
      </c>
      <c r="AE14" s="276" t="str">
        <f>三菜!F41</f>
        <v>紅蘿蔔絲 　　　　4Kg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>
        <f>三菜!F6</f>
        <v>0</v>
      </c>
      <c r="D15" s="285"/>
      <c r="E15" s="285"/>
      <c r="F15" s="285"/>
      <c r="G15" s="285"/>
      <c r="H15" s="286"/>
      <c r="I15" s="371"/>
      <c r="J15" s="282">
        <f>三菜!F15</f>
        <v>0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肉絲*溫 　　　　0.7Kg</v>
      </c>
      <c r="Y15" s="272"/>
      <c r="Z15" s="272"/>
      <c r="AA15" s="272"/>
      <c r="AB15" s="272"/>
      <c r="AC15" s="273"/>
      <c r="AD15" s="269"/>
      <c r="AE15" s="272" t="str">
        <f>三菜!F42</f>
        <v>蛋 　　　　　　3.5Kg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>
        <f>三菜!F7</f>
        <v>0</v>
      </c>
      <c r="D16" s="285"/>
      <c r="E16" s="285"/>
      <c r="F16" s="285"/>
      <c r="G16" s="285"/>
      <c r="H16" s="286"/>
      <c r="I16" s="371"/>
      <c r="J16" s="282">
        <f>三菜!F16</f>
        <v>0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紅蘿蔔絲 　　　0.3Kg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>
        <f>三菜!F8</f>
        <v>0</v>
      </c>
      <c r="D17" s="285"/>
      <c r="E17" s="285"/>
      <c r="F17" s="285"/>
      <c r="G17" s="285"/>
      <c r="H17" s="286"/>
      <c r="I17" s="371"/>
      <c r="J17" s="282">
        <f>三菜!F17</f>
        <v>0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 t="str">
        <f>三菜!F35</f>
        <v>蒜末 　　　　　0.1Kg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>
        <f>三菜!F18</f>
        <v>0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/>
      </c>
      <c r="C22" s="276">
        <f>三菜!G5</f>
        <v>0</v>
      </c>
      <c r="D22" s="276"/>
      <c r="E22" s="276"/>
      <c r="F22" s="276"/>
      <c r="G22" s="276"/>
      <c r="H22" s="291"/>
      <c r="I22" s="370" t="str">
        <f>TRIM(三菜!G13)</f>
        <v/>
      </c>
      <c r="J22" s="291">
        <f>三菜!G14</f>
        <v>0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>蒜燙美生菜</v>
      </c>
      <c r="X22" s="276" t="str">
        <f>三菜!G32</f>
        <v>結球萵苣(美生菜切) 6.5Kg</v>
      </c>
      <c r="Y22" s="276"/>
      <c r="Z22" s="276"/>
      <c r="AA22" s="276"/>
      <c r="AB22" s="276"/>
      <c r="AC22" s="277"/>
      <c r="AD22" s="268" t="str">
        <f>TRIM(三菜!G40)</f>
        <v>炒高麗菜</v>
      </c>
      <c r="AE22" s="276" t="str">
        <f>三菜!G41</f>
        <v>高麗菜(切片) 　　7Kg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>
        <f>三菜!G6</f>
        <v>0</v>
      </c>
      <c r="D23" s="272"/>
      <c r="E23" s="272"/>
      <c r="F23" s="272"/>
      <c r="G23" s="272"/>
      <c r="H23" s="282"/>
      <c r="I23" s="371"/>
      <c r="J23" s="282">
        <f>三菜!G15</f>
        <v>0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蒜末 　　　　　0.1Kg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>
        <f>三菜!G16</f>
        <v>0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/>
      </c>
      <c r="C28" s="276">
        <f>三菜!H5</f>
        <v>0</v>
      </c>
      <c r="D28" s="276"/>
      <c r="E28" s="276"/>
      <c r="F28" s="276"/>
      <c r="G28" s="276"/>
      <c r="H28" s="291"/>
      <c r="I28" s="370" t="str">
        <f>TRIM(三菜!H13)</f>
        <v/>
      </c>
      <c r="J28" s="291">
        <f>三菜!H14</f>
        <v>0</v>
      </c>
      <c r="K28" s="303"/>
      <c r="L28" s="303"/>
      <c r="M28" s="303"/>
      <c r="N28" s="303"/>
      <c r="O28" s="304"/>
      <c r="P28" s="268" t="str">
        <f>TRIM(三菜!H22)</f>
        <v/>
      </c>
      <c r="Q28" s="276">
        <f>三菜!H23</f>
        <v>0</v>
      </c>
      <c r="R28" s="276"/>
      <c r="S28" s="276"/>
      <c r="T28" s="276"/>
      <c r="U28" s="276"/>
      <c r="V28" s="277"/>
      <c r="W28" s="268" t="str">
        <f>TRIM(三菜!H31)</f>
        <v>味噌貢丸蛋湯</v>
      </c>
      <c r="X28" s="276" t="str">
        <f>三菜!H32</f>
        <v>蛋 　　　　　　　1Kg</v>
      </c>
      <c r="Y28" s="276"/>
      <c r="Z28" s="276"/>
      <c r="AA28" s="276"/>
      <c r="AB28" s="276"/>
      <c r="AC28" s="277"/>
      <c r="AD28" s="268" t="str">
        <f>TRIM(三菜!H40)</f>
        <v>紅茶粉圓</v>
      </c>
      <c r="AE28" s="276" t="str">
        <f>三菜!H41</f>
        <v>粉圓 　　　　　2.5Kg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>
        <f>三菜!H6</f>
        <v>0</v>
      </c>
      <c r="D29" s="272"/>
      <c r="E29" s="272"/>
      <c r="F29" s="272"/>
      <c r="G29" s="272"/>
      <c r="H29" s="282"/>
      <c r="I29" s="371"/>
      <c r="J29" s="282">
        <f>三菜!H15</f>
        <v>0</v>
      </c>
      <c r="K29" s="285"/>
      <c r="L29" s="285"/>
      <c r="M29" s="285"/>
      <c r="N29" s="285"/>
      <c r="O29" s="286"/>
      <c r="P29" s="269"/>
      <c r="Q29" s="307">
        <f>三菜!H24</f>
        <v>0</v>
      </c>
      <c r="R29" s="307"/>
      <c r="S29" s="307"/>
      <c r="T29" s="307"/>
      <c r="U29" s="307"/>
      <c r="V29" s="308"/>
      <c r="W29" s="269"/>
      <c r="X29" s="272" t="str">
        <f>三菜!H33</f>
        <v>味噌(KG) 　　　0.8Kg</v>
      </c>
      <c r="Y29" s="272"/>
      <c r="Z29" s="272"/>
      <c r="AA29" s="272"/>
      <c r="AB29" s="272"/>
      <c r="AC29" s="273"/>
      <c r="AD29" s="269"/>
      <c r="AE29" s="272" t="str">
        <f>三菜!H42</f>
        <v>紅茶茶包 　　　　2包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>
        <f>三菜!H7</f>
        <v>0</v>
      </c>
      <c r="D30" s="272"/>
      <c r="E30" s="272"/>
      <c r="F30" s="272"/>
      <c r="G30" s="272"/>
      <c r="H30" s="282"/>
      <c r="I30" s="371"/>
      <c r="J30" s="282">
        <f>三菜!H16</f>
        <v>0</v>
      </c>
      <c r="K30" s="285"/>
      <c r="L30" s="285"/>
      <c r="M30" s="285"/>
      <c r="N30" s="285"/>
      <c r="O30" s="286"/>
      <c r="P30" s="269"/>
      <c r="Q30" s="272">
        <f>三菜!H25</f>
        <v>0</v>
      </c>
      <c r="R30" s="272"/>
      <c r="S30" s="272"/>
      <c r="T30" s="272"/>
      <c r="U30" s="272"/>
      <c r="V30" s="273"/>
      <c r="W30" s="269"/>
      <c r="X30" s="272" t="str">
        <f>三菜!H34</f>
        <v>貢丸片 　　　　0.8Kg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>
        <f>三菜!H17</f>
        <v>0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>
        <f>三菜!I13</f>
        <v>0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蕃茄(三粒)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5"/>
  <cols>
    <col min="1" max="1" width="2.75" customWidth="1"/>
    <col min="2" max="2" width="5.375" style="133" customWidth="1"/>
    <col min="3" max="5" width="5.125" customWidth="1"/>
    <col min="6" max="6" width="5.625" customWidth="1"/>
    <col min="7" max="7" width="4.75" customWidth="1"/>
    <col min="8" max="8" width="5.375" style="133" customWidth="1"/>
    <col min="9" max="11" width="5.375" customWidth="1"/>
    <col min="12" max="12" width="5.625" customWidth="1"/>
    <col min="13" max="13" width="4.75" customWidth="1"/>
    <col min="14" max="14" width="5.375" style="133" customWidth="1"/>
    <col min="15" max="17" width="5.125" customWidth="1"/>
    <col min="18" max="18" width="5.625" customWidth="1"/>
    <col min="19" max="19" width="4.75" customWidth="1"/>
    <col min="20" max="20" width="5.375" style="133" customWidth="1"/>
    <col min="21" max="23" width="5.125" customWidth="1"/>
    <col min="24" max="24" width="5.625" customWidth="1"/>
    <col min="25" max="25" width="4.75" customWidth="1"/>
    <col min="26" max="26" width="5.375" style="133" customWidth="1"/>
    <col min="27" max="29" width="5.125" customWidth="1"/>
    <col min="30" max="30" width="5.625" customWidth="1"/>
    <col min="31" max="31" width="4.75" customWidth="1"/>
    <col min="32" max="32" width="0.75" customWidth="1"/>
  </cols>
  <sheetData>
    <row r="1" spans="1:47" s="59" customFormat="1" ht="25.5" customHeight="1">
      <c r="A1" s="256" t="str">
        <f>三菜!B1</f>
        <v>D04-08 嘉義縣東石鄉龍崗國小 107學年度第1學期第19週午餐午餐食譜設計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12</v>
      </c>
      <c r="C3" s="185" t="s">
        <v>10</v>
      </c>
      <c r="D3" s="185" t="str">
        <f>TRIM(三菜!B6)</f>
        <v>31</v>
      </c>
      <c r="E3" s="185" t="s">
        <v>117</v>
      </c>
      <c r="F3" s="387" t="str">
        <f>TRIM(三菜!B8)</f>
        <v>星期一</v>
      </c>
      <c r="G3" s="388"/>
      <c r="H3" s="215" t="str">
        <f>TRIM(三菜!B13)</f>
        <v>1</v>
      </c>
      <c r="I3" s="185" t="s">
        <v>10</v>
      </c>
      <c r="J3" s="185" t="str">
        <f>TRIM(三菜!B15)</f>
        <v>1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1</v>
      </c>
      <c r="O3" s="185" t="s">
        <v>10</v>
      </c>
      <c r="P3" s="185" t="str">
        <f>TRIM(三菜!B24)</f>
        <v>2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1</v>
      </c>
      <c r="U3" s="185" t="s">
        <v>10</v>
      </c>
      <c r="V3" s="185" t="str">
        <f>TRIM(三菜!B33)</f>
        <v>3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1</v>
      </c>
      <c r="AA3" s="185" t="s">
        <v>10</v>
      </c>
      <c r="AB3" s="185" t="str">
        <f>TRIM(三菜!B42)</f>
        <v>4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5" customHeight="1">
      <c r="A4" s="260"/>
      <c r="B4" s="70" t="s">
        <v>25</v>
      </c>
      <c r="C4" s="331" t="str">
        <f>TRIM(三菜!B12)</f>
        <v>81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81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81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81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81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5" customHeight="1">
      <c r="A5" s="260"/>
      <c r="B5" s="71" t="s">
        <v>107</v>
      </c>
      <c r="C5" s="331" t="str">
        <f>TRIM(三菜!D4)</f>
        <v>12/31補修</v>
      </c>
      <c r="D5" s="245"/>
      <c r="E5" s="245"/>
      <c r="F5" s="245"/>
      <c r="G5" s="246"/>
      <c r="H5" s="71" t="s">
        <v>109</v>
      </c>
      <c r="I5" s="331" t="str">
        <f>TRIM(三菜!D13)</f>
        <v>1/1元旦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5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5" customHeight="1">
      <c r="A7" s="295" t="s">
        <v>3</v>
      </c>
      <c r="B7" s="377" t="str">
        <f>TRIM(三菜!E4)</f>
        <v/>
      </c>
      <c r="C7" s="291">
        <f>三菜!E5</f>
        <v>0</v>
      </c>
      <c r="D7" s="303"/>
      <c r="E7" s="330"/>
      <c r="F7" s="118"/>
      <c r="G7" s="205" t="s">
        <v>118</v>
      </c>
      <c r="H7" s="377" t="str">
        <f>TRIM(三菜!E13)</f>
        <v/>
      </c>
      <c r="I7" s="291">
        <f>三菜!E14</f>
        <v>0</v>
      </c>
      <c r="J7" s="303"/>
      <c r="K7" s="330"/>
      <c r="L7" s="118"/>
      <c r="M7" s="205" t="s">
        <v>118</v>
      </c>
      <c r="N7" s="377" t="str">
        <f>TRIM(三菜!E22)</f>
        <v>皮蛋瘦肉粥</v>
      </c>
      <c r="O7" s="291" t="str">
        <f>三菜!E23</f>
        <v>皮蛋 　　　　　　12個</v>
      </c>
      <c r="P7" s="303"/>
      <c r="Q7" s="330"/>
      <c r="R7" s="118"/>
      <c r="S7" s="205" t="s">
        <v>118</v>
      </c>
      <c r="T7" s="377" t="str">
        <f>TRIM(三菜!E31)</f>
        <v>海味花枝排</v>
      </c>
      <c r="U7" s="291" t="str">
        <f>三菜!E32</f>
        <v>花枝排(60*源) 　83片</v>
      </c>
      <c r="V7" s="303"/>
      <c r="W7" s="330"/>
      <c r="X7" s="118"/>
      <c r="Y7" s="205" t="s">
        <v>118</v>
      </c>
      <c r="Z7" s="377" t="str">
        <f>TRIM(三菜!E40)</f>
        <v>日式佃煮</v>
      </c>
      <c r="AA7" s="291" t="str">
        <f>三菜!E41</f>
        <v>白蘿蔔中丁 　　　3Kg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5" customHeight="1">
      <c r="A8" s="295"/>
      <c r="B8" s="375"/>
      <c r="C8" s="282">
        <f>三菜!E6</f>
        <v>0</v>
      </c>
      <c r="D8" s="285"/>
      <c r="E8" s="318"/>
      <c r="F8" s="106"/>
      <c r="G8" s="205" t="s">
        <v>118</v>
      </c>
      <c r="H8" s="375"/>
      <c r="I8" s="282">
        <f>三菜!E15</f>
        <v>0</v>
      </c>
      <c r="J8" s="285"/>
      <c r="K8" s="318"/>
      <c r="L8" s="106"/>
      <c r="M8" s="205" t="s">
        <v>118</v>
      </c>
      <c r="N8" s="375"/>
      <c r="O8" s="282" t="str">
        <f>三菜!E24</f>
        <v>鹹蛋(粒) 　　　　9個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 t="str">
        <f>三菜!E42</f>
        <v>小黑輪條 　　　2.5Kg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5" customHeight="1">
      <c r="A9" s="295"/>
      <c r="B9" s="375"/>
      <c r="C9" s="282">
        <f>三菜!E7</f>
        <v>0</v>
      </c>
      <c r="D9" s="285"/>
      <c r="E9" s="318"/>
      <c r="F9" s="106"/>
      <c r="G9" s="205" t="s">
        <v>118</v>
      </c>
      <c r="H9" s="375"/>
      <c r="I9" s="282">
        <f>三菜!E16</f>
        <v>0</v>
      </c>
      <c r="J9" s="285"/>
      <c r="K9" s="318"/>
      <c r="L9" s="106"/>
      <c r="M9" s="205" t="s">
        <v>118</v>
      </c>
      <c r="N9" s="375"/>
      <c r="O9" s="282" t="str">
        <f>三菜!E25</f>
        <v>高麗菜(切) 　　　4Kg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豆干(切角) 　　　1Kg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5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>
        <f>三菜!E17</f>
        <v>0</v>
      </c>
      <c r="J10" s="285"/>
      <c r="K10" s="318"/>
      <c r="L10" s="118"/>
      <c r="M10" s="205" t="s">
        <v>118</v>
      </c>
      <c r="N10" s="375"/>
      <c r="O10" s="282" t="str">
        <f>三菜!E26</f>
        <v>粗絞肉*溫 　　　1.2Kg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海帶結 　　　　0.5Kg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5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>
        <f>三菜!E18</f>
        <v>0</v>
      </c>
      <c r="J11" s="285"/>
      <c r="K11" s="318"/>
      <c r="L11" s="106"/>
      <c r="M11" s="205" t="s">
        <v>118</v>
      </c>
      <c r="N11" s="375"/>
      <c r="O11" s="282" t="str">
        <f>三菜!E27</f>
        <v>蛋 　　　　　　1.2Kg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 t="str">
        <f>三菜!E45</f>
        <v>薑片 　　　　　0.1Kg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5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 t="str">
        <f>三菜!E28</f>
        <v>乾香菇絲*兩 　　　1兩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5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 t="str">
        <f>三菜!E29</f>
        <v>芹菜珠 　　　　0.1Kg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5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5" customHeight="1">
      <c r="A15" s="294" t="s">
        <v>4</v>
      </c>
      <c r="B15" s="374" t="str">
        <f>TRIM(三菜!F4)</f>
        <v/>
      </c>
      <c r="C15" s="291">
        <f>三菜!F5</f>
        <v>0</v>
      </c>
      <c r="D15" s="303"/>
      <c r="E15" s="330"/>
      <c r="F15" s="104"/>
      <c r="G15" s="207" t="s">
        <v>118</v>
      </c>
      <c r="H15" s="374" t="str">
        <f>TRIM(三菜!F13)</f>
        <v/>
      </c>
      <c r="I15" s="291">
        <f>三菜!F14</f>
        <v>0</v>
      </c>
      <c r="J15" s="303"/>
      <c r="K15" s="330"/>
      <c r="L15" s="104"/>
      <c r="M15" s="207" t="s">
        <v>118</v>
      </c>
      <c r="N15" s="374" t="str">
        <f>TRIM(三菜!F22)</f>
        <v>大水煎包</v>
      </c>
      <c r="O15" s="291" t="str">
        <f>三菜!F23</f>
        <v>熟水煎包(65欣) 80個</v>
      </c>
      <c r="P15" s="303"/>
      <c r="Q15" s="330"/>
      <c r="R15" s="104"/>
      <c r="S15" s="207" t="s">
        <v>118</v>
      </c>
      <c r="T15" s="374" t="str">
        <f>TRIM(三菜!F31)</f>
        <v>肉絲炒瓜</v>
      </c>
      <c r="U15" s="291" t="str">
        <f>三菜!F32</f>
        <v>扁蒲(切條) 　　　7Kg</v>
      </c>
      <c r="V15" s="303"/>
      <c r="W15" s="330"/>
      <c r="X15" s="104"/>
      <c r="Y15" s="207" t="s">
        <v>118</v>
      </c>
      <c r="Z15" s="374" t="str">
        <f>TRIM(三菜!F40)</f>
        <v>紅蘿蔔炒蛋</v>
      </c>
      <c r="AA15" s="291" t="str">
        <f>三菜!F41</f>
        <v>紅蘿蔔絲 　　　　4Kg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5" customHeight="1">
      <c r="A16" s="295"/>
      <c r="B16" s="375"/>
      <c r="C16" s="282">
        <f>三菜!F6</f>
        <v>0</v>
      </c>
      <c r="D16" s="285"/>
      <c r="E16" s="318"/>
      <c r="F16" s="120"/>
      <c r="G16" s="205" t="s">
        <v>118</v>
      </c>
      <c r="H16" s="375"/>
      <c r="I16" s="282">
        <f>三菜!F15</f>
        <v>0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 t="str">
        <f>三菜!F33</f>
        <v>肉絲*溫 　　　　0.7Kg</v>
      </c>
      <c r="V16" s="285"/>
      <c r="W16" s="318"/>
      <c r="X16" s="106"/>
      <c r="Y16" s="205" t="s">
        <v>118</v>
      </c>
      <c r="Z16" s="375"/>
      <c r="AA16" s="282" t="str">
        <f>三菜!F42</f>
        <v>蛋 　　　　　　3.5Kg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5" customHeight="1">
      <c r="A17" s="295"/>
      <c r="B17" s="375"/>
      <c r="C17" s="282">
        <f>三菜!F7</f>
        <v>0</v>
      </c>
      <c r="D17" s="285"/>
      <c r="E17" s="318"/>
      <c r="F17" s="120"/>
      <c r="G17" s="205" t="s">
        <v>118</v>
      </c>
      <c r="H17" s="375"/>
      <c r="I17" s="282">
        <f>三菜!F16</f>
        <v>0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紅蘿蔔絲 　　　0.3Kg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5" customHeight="1">
      <c r="A18" s="295"/>
      <c r="B18" s="375"/>
      <c r="C18" s="282">
        <f>三菜!F8</f>
        <v>0</v>
      </c>
      <c r="D18" s="285"/>
      <c r="E18" s="318"/>
      <c r="F18" s="120"/>
      <c r="G18" s="205" t="s">
        <v>118</v>
      </c>
      <c r="H18" s="375"/>
      <c r="I18" s="282">
        <f>三菜!F17</f>
        <v>0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 t="str">
        <f>三菜!F35</f>
        <v>蒜末 　　　　　0.1Kg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5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>
        <f>三菜!F18</f>
        <v>0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5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5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5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5" customHeight="1">
      <c r="A23" s="294" t="s">
        <v>64</v>
      </c>
      <c r="B23" s="374" t="str">
        <f>TRIM(三菜!G4)</f>
        <v/>
      </c>
      <c r="C23" s="291">
        <f>三菜!G5</f>
        <v>0</v>
      </c>
      <c r="D23" s="303"/>
      <c r="E23" s="330"/>
      <c r="F23" s="119"/>
      <c r="G23" s="205" t="s">
        <v>118</v>
      </c>
      <c r="H23" s="374" t="str">
        <f>TRIM(三菜!G13)</f>
        <v/>
      </c>
      <c r="I23" s="291">
        <f>三菜!G14</f>
        <v>0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>蒜燙美生菜</v>
      </c>
      <c r="U23" s="291" t="str">
        <f>三菜!G32</f>
        <v>結球萵苣(美生菜切) 6.5Kg</v>
      </c>
      <c r="V23" s="303"/>
      <c r="W23" s="330"/>
      <c r="X23" s="104"/>
      <c r="Y23" s="205" t="s">
        <v>118</v>
      </c>
      <c r="Z23" s="374" t="str">
        <f>TRIM(三菜!G40)</f>
        <v>炒高麗菜</v>
      </c>
      <c r="AA23" s="291" t="str">
        <f>三菜!G41</f>
        <v>高麗菜(切片) 　　7Kg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5" customHeight="1">
      <c r="A24" s="295"/>
      <c r="B24" s="375"/>
      <c r="C24" s="282">
        <f>三菜!G6</f>
        <v>0</v>
      </c>
      <c r="D24" s="285"/>
      <c r="E24" s="318"/>
      <c r="F24" s="120"/>
      <c r="G24" s="205" t="s">
        <v>118</v>
      </c>
      <c r="H24" s="375"/>
      <c r="I24" s="282">
        <f>三菜!G15</f>
        <v>0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 t="str">
        <f>三菜!G33</f>
        <v>蒜末 　　　　　0.1Kg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0.1Kg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5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>
        <f>三菜!G16</f>
        <v>0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5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5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5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>
        <f>三菜!G19</f>
        <v>0</v>
      </c>
      <c r="J28" s="301"/>
      <c r="K28" s="319"/>
      <c r="L28" s="122"/>
      <c r="M28" s="206">
        <f>K28*L28</f>
        <v>0</v>
      </c>
      <c r="N28" s="376"/>
      <c r="O28" s="300" t="str">
        <f>三菜!G28</f>
        <v>龍崗小</v>
      </c>
      <c r="P28" s="301"/>
      <c r="Q28" s="319"/>
      <c r="R28" s="122"/>
      <c r="S28" s="206">
        <f>Q28*R28</f>
        <v>0</v>
      </c>
      <c r="T28" s="376"/>
      <c r="U28" s="300" t="str">
        <f>三菜!G37</f>
        <v>龍崗小</v>
      </c>
      <c r="V28" s="301"/>
      <c r="W28" s="319"/>
      <c r="X28" s="122"/>
      <c r="Y28" s="206">
        <f>W28*X28</f>
        <v>0</v>
      </c>
      <c r="Z28" s="376"/>
      <c r="AA28" s="300" t="str">
        <f>三菜!G46</f>
        <v>龍崗小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5" customHeight="1">
      <c r="A29" s="294" t="s">
        <v>65</v>
      </c>
      <c r="B29" s="374" t="str">
        <f>TRIM(三菜!H4)</f>
        <v/>
      </c>
      <c r="C29" s="291">
        <f>三菜!H5</f>
        <v>0</v>
      </c>
      <c r="D29" s="303"/>
      <c r="E29" s="330"/>
      <c r="F29" s="104"/>
      <c r="G29" s="207" t="s">
        <v>118</v>
      </c>
      <c r="H29" s="374" t="str">
        <f>TRIM(三菜!H13)</f>
        <v/>
      </c>
      <c r="I29" s="291">
        <f>三菜!H14</f>
        <v>0</v>
      </c>
      <c r="J29" s="303"/>
      <c r="K29" s="330"/>
      <c r="L29" s="104"/>
      <c r="M29" s="207" t="s">
        <v>118</v>
      </c>
      <c r="N29" s="374" t="str">
        <f>TRIM(三菜!H22)</f>
        <v/>
      </c>
      <c r="O29" s="291">
        <f>三菜!H23</f>
        <v>0</v>
      </c>
      <c r="P29" s="303"/>
      <c r="Q29" s="330"/>
      <c r="R29" s="104"/>
      <c r="S29" s="207" t="s">
        <v>118</v>
      </c>
      <c r="T29" s="374" t="str">
        <f>TRIM(三菜!H31)</f>
        <v>味噌貢丸蛋湯</v>
      </c>
      <c r="U29" s="291" t="str">
        <f>三菜!H32</f>
        <v>蛋 　　　　　　　1Kg</v>
      </c>
      <c r="V29" s="303"/>
      <c r="W29" s="330"/>
      <c r="X29" s="104"/>
      <c r="Y29" s="207" t="s">
        <v>118</v>
      </c>
      <c r="Z29" s="374" t="str">
        <f>TRIM(三菜!H40)</f>
        <v>紅茶粉圓</v>
      </c>
      <c r="AA29" s="291" t="str">
        <f>三菜!H41</f>
        <v>粉圓 　　　　　2.5Kg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5" customHeight="1">
      <c r="A30" s="295"/>
      <c r="B30" s="375"/>
      <c r="C30" s="282">
        <f>三菜!H6</f>
        <v>0</v>
      </c>
      <c r="D30" s="285"/>
      <c r="E30" s="318"/>
      <c r="F30" s="106"/>
      <c r="G30" s="205" t="s">
        <v>118</v>
      </c>
      <c r="H30" s="375"/>
      <c r="I30" s="282">
        <f>三菜!H15</f>
        <v>0</v>
      </c>
      <c r="J30" s="285"/>
      <c r="K30" s="318"/>
      <c r="L30" s="106"/>
      <c r="M30" s="205" t="s">
        <v>118</v>
      </c>
      <c r="N30" s="375"/>
      <c r="O30" s="282">
        <f>三菜!H24</f>
        <v>0</v>
      </c>
      <c r="P30" s="285"/>
      <c r="Q30" s="318"/>
      <c r="R30" s="106"/>
      <c r="S30" s="205" t="s">
        <v>118</v>
      </c>
      <c r="T30" s="375"/>
      <c r="U30" s="282" t="str">
        <f>三菜!H33</f>
        <v>味噌(KG) 　　　0.8Kg</v>
      </c>
      <c r="V30" s="285"/>
      <c r="W30" s="318"/>
      <c r="X30" s="106"/>
      <c r="Y30" s="205" t="s">
        <v>118</v>
      </c>
      <c r="Z30" s="375"/>
      <c r="AA30" s="282" t="str">
        <f>三菜!H42</f>
        <v>紅茶茶包 　　　　2包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5" customHeight="1">
      <c r="A31" s="295"/>
      <c r="B31" s="375"/>
      <c r="C31" s="282">
        <f>三菜!H7</f>
        <v>0</v>
      </c>
      <c r="D31" s="285"/>
      <c r="E31" s="318"/>
      <c r="F31" s="106"/>
      <c r="G31" s="205" t="s">
        <v>118</v>
      </c>
      <c r="H31" s="375"/>
      <c r="I31" s="282">
        <f>三菜!H16</f>
        <v>0</v>
      </c>
      <c r="J31" s="285"/>
      <c r="K31" s="318"/>
      <c r="L31" s="106"/>
      <c r="M31" s="205" t="s">
        <v>118</v>
      </c>
      <c r="N31" s="375"/>
      <c r="O31" s="282">
        <f>三菜!H25</f>
        <v>0</v>
      </c>
      <c r="P31" s="285"/>
      <c r="Q31" s="318"/>
      <c r="R31" s="106"/>
      <c r="S31" s="205" t="s">
        <v>118</v>
      </c>
      <c r="T31" s="375"/>
      <c r="U31" s="282" t="str">
        <f>三菜!H34</f>
        <v>貢丸片 　　　　0.8Kg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5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>
        <f>三菜!H17</f>
        <v>0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5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5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5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5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>
        <f>三菜!I13</f>
        <v>0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蕃茄(三粒)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2018-12-26T00:09:55Z</cp:lastPrinted>
  <dcterms:created xsi:type="dcterms:W3CDTF">2003-03-13T12:56:25Z</dcterms:created>
  <dcterms:modified xsi:type="dcterms:W3CDTF">2018-12-26T00:12:16Z</dcterms:modified>
</cp:coreProperties>
</file>